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700" activeTab="4"/>
  </bookViews>
  <sheets>
    <sheet name="K45" sheetId="2" r:id="rId1"/>
    <sheet name="K46" sheetId="10" r:id="rId2"/>
    <sheet name="K47" sheetId="4" r:id="rId3"/>
    <sheet name="K48" sheetId="5" r:id="rId4"/>
    <sheet name="K49" sheetId="12" r:id="rId5"/>
    <sheet name="Tổng hợp Đại Trà" sheetId="7" state="hidden" r:id="rId6"/>
    <sheet name="Tổng hợp CLC" sheetId="8" state="hidden" r:id="rId7"/>
  </sheets>
  <calcPr calcId="144525"/>
</workbook>
</file>

<file path=xl/calcChain.xml><?xml version="1.0" encoding="utf-8"?>
<calcChain xmlns="http://schemas.openxmlformats.org/spreadsheetml/2006/main">
  <c r="D46" i="8" l="1"/>
  <c r="D48" i="8" l="1"/>
  <c r="D47" i="8"/>
  <c r="D45" i="8"/>
  <c r="D44" i="8"/>
  <c r="D39" i="8"/>
  <c r="D38" i="8"/>
  <c r="D36" i="8"/>
  <c r="D35" i="8"/>
  <c r="D31" i="8"/>
  <c r="D34" i="8"/>
  <c r="D33" i="8"/>
  <c r="D32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2" i="8"/>
  <c r="D11" i="8"/>
  <c r="D10" i="8"/>
  <c r="D9" i="8"/>
  <c r="D8" i="8"/>
  <c r="D7" i="8"/>
  <c r="D6" i="8"/>
  <c r="H24" i="7" l="1"/>
  <c r="H25" i="7"/>
  <c r="H26" i="7"/>
  <c r="H23" i="7"/>
  <c r="H9" i="7"/>
  <c r="H13" i="7"/>
  <c r="H17" i="7"/>
  <c r="H19" i="7"/>
  <c r="H20" i="7"/>
  <c r="D18" i="7"/>
  <c r="H18" i="7" s="1"/>
  <c r="D17" i="7"/>
  <c r="D16" i="7"/>
  <c r="H16" i="7" s="1"/>
  <c r="D15" i="7"/>
  <c r="H15" i="7" s="1"/>
  <c r="D14" i="7"/>
  <c r="H14" i="7" s="1"/>
  <c r="D13" i="7"/>
  <c r="D12" i="7"/>
  <c r="H12" i="7" s="1"/>
  <c r="D11" i="7"/>
  <c r="H11" i="7" s="1"/>
  <c r="D10" i="7"/>
  <c r="H10" i="7" s="1"/>
  <c r="D9" i="7"/>
  <c r="D8" i="7"/>
  <c r="H8" i="7" s="1"/>
  <c r="D7" i="7"/>
  <c r="H7" i="7" s="1"/>
  <c r="D6" i="7"/>
  <c r="H6" i="7" s="1"/>
</calcChain>
</file>

<file path=xl/sharedStrings.xml><?xml version="1.0" encoding="utf-8"?>
<sst xmlns="http://schemas.openxmlformats.org/spreadsheetml/2006/main" count="1040" uniqueCount="368">
  <si>
    <t>STT</t>
  </si>
  <si>
    <t>Tên môn học</t>
  </si>
  <si>
    <t>Tên giáo trình</t>
  </si>
  <si>
    <t xml:space="preserve"> Đơn giá </t>
  </si>
  <si>
    <t>Tài liệu tham khảo</t>
  </si>
  <si>
    <t>Lớp CLC 45 QTL A-B</t>
  </si>
  <si>
    <t>Lớp CLC 47 D</t>
  </si>
  <si>
    <t>Lớp CLC 47 E</t>
  </si>
  <si>
    <t>Lớp CLC 47 F</t>
  </si>
  <si>
    <t>Lớp CLC 47 QTKD</t>
  </si>
  <si>
    <t>Lớp CLC 47 TA</t>
  </si>
  <si>
    <t>Lớp CLC 47 AUF</t>
  </si>
  <si>
    <t>Lớp CLC 47 CJL</t>
  </si>
  <si>
    <t>Lớp CLC 48 QTKD</t>
  </si>
  <si>
    <t>Lớp CLC 48 TA</t>
  </si>
  <si>
    <t>Lớp CLC 48 QTL A - B</t>
  </si>
  <si>
    <t>Lớp CLC 48 AUF</t>
  </si>
  <si>
    <t>Lớp CLC 48 CJL</t>
  </si>
  <si>
    <t>Giáo trình luật tố tụng hành chính</t>
  </si>
  <si>
    <t>Giáo trình luật lao động</t>
  </si>
  <si>
    <t>Giáo trình luật ngân hàng</t>
  </si>
  <si>
    <t>Giáo trình lịch sử nhà nước và pháp luật Việt Nam</t>
  </si>
  <si>
    <t xml:space="preserve">Giáo trình luật thuế </t>
  </si>
  <si>
    <t>Giáo trình công pháp quốc tế - Quyển 1</t>
  </si>
  <si>
    <t>Giáo trình công pháp quốc tế - Quyển 2</t>
  </si>
  <si>
    <t>Giáo trình lịch sử Đảng cộng sản Việt Nam</t>
  </si>
  <si>
    <t>Giáo trình tư tưởng HCM</t>
  </si>
  <si>
    <t>Giáo trình luật hình sự Việt Nam - Phần chung</t>
  </si>
  <si>
    <t xml:space="preserve">Giáo trình chủ nghĩa xã hội khoa học </t>
  </si>
  <si>
    <t>Giáo trình luật hiếp pháp Việt Nam</t>
  </si>
  <si>
    <t>Giáo trình triết học Mac - Lênin</t>
  </si>
  <si>
    <t>Giáo trình tâm lý học đại cương</t>
  </si>
  <si>
    <t>Tên sách</t>
  </si>
  <si>
    <t xml:space="preserve">Số tiền </t>
  </si>
  <si>
    <t>Số Lớp</t>
  </si>
  <si>
    <t>Tổng kho Q4</t>
  </si>
  <si>
    <t>Nhập bổ sung</t>
  </si>
  <si>
    <t>Tổng SL 3 Kho</t>
  </si>
  <si>
    <t>Giáo trình luật thuế</t>
  </si>
  <si>
    <t>Sinh hoạt lớp</t>
  </si>
  <si>
    <t>Kỹ năng thực hành pháp luật</t>
  </si>
  <si>
    <t>Luật Môi trường</t>
  </si>
  <si>
    <t>Giáo trình pháp luật về cạnh tranh và giải quyết tranh chấp thương mại</t>
  </si>
  <si>
    <t>Sales Management</t>
  </si>
  <si>
    <t>Quản trị dự án</t>
  </si>
  <si>
    <t>Pháp luật thương mại ASEAN</t>
  </si>
  <si>
    <t>Lớp CLC 46 D</t>
  </si>
  <si>
    <t>Lớp CLC 46 QTKD</t>
  </si>
  <si>
    <t>Risk Management</t>
  </si>
  <si>
    <t>Lớp CLC 46 TA</t>
  </si>
  <si>
    <t>Lớp CLC 46 CJL</t>
  </si>
  <si>
    <t>Lớp CLC 46 AUF</t>
  </si>
  <si>
    <t xml:space="preserve">Luật nhà ở </t>
  </si>
  <si>
    <t>Luật kinh doanh bất động sản</t>
  </si>
  <si>
    <t>Giáo trình luật sỡ hữu trí tuệ</t>
  </si>
  <si>
    <t>Giáo trình pháp luật thương mại hàng hóa và dịch vụ</t>
  </si>
  <si>
    <t>Tư pháp quốc tế</t>
  </si>
  <si>
    <t xml:space="preserve">Giáo trình tư pháp quốc tế </t>
  </si>
  <si>
    <t>Luật ngân hàng nhà nước Việt Nam</t>
  </si>
  <si>
    <t>Luật các tổ chức tín dụng</t>
  </si>
  <si>
    <t>Lớp CLC 47 C</t>
  </si>
  <si>
    <t>Giáo trình luật tố tụng hình sự</t>
  </si>
  <si>
    <t>Quản trị chất lượng</t>
  </si>
  <si>
    <t>Tập bài giảng đại cương văn hóa Việt Nam</t>
  </si>
  <si>
    <t>Gíao trình chủ nghĩa Xã hội khoa học</t>
  </si>
  <si>
    <t>Giáo trình pháp luật về hợp đồng và bồi thường thệt hại ngoài hợp đồng</t>
  </si>
  <si>
    <t>Giáo trình lịch sử đảng Cộng sản Việt Nam</t>
  </si>
  <si>
    <t>Gíáo trình Logic học</t>
  </si>
  <si>
    <t>Gíáo trình luật Hôn nhân và gia đình</t>
  </si>
  <si>
    <t>Gíáo trình luật Hình sự phần chung</t>
  </si>
  <si>
    <t>Giáo trình Luật Tố tụng hành chính</t>
  </si>
  <si>
    <t>Giáo trình Pháp luật thương mại hàng hoá và dịch vụ</t>
  </si>
  <si>
    <t>Lớp CLC 48 D</t>
  </si>
  <si>
    <t xml:space="preserve">Tập bài giảng lý luận về nhà nước và pháp luật </t>
  </si>
  <si>
    <t>Lớp CLC 49 QTKD</t>
  </si>
  <si>
    <t>Lớp CLC 49 TA</t>
  </si>
  <si>
    <t>Lớp CLC 49 AUF</t>
  </si>
  <si>
    <t>Lớp CLC 49 CJL</t>
  </si>
  <si>
    <t>Giáo trình pháp luật về chủ thể kinh doanh</t>
  </si>
  <si>
    <t>Số Lượng</t>
  </si>
  <si>
    <t>Tổng Hợp Sách Các Lớp Đại Trà</t>
  </si>
  <si>
    <t xml:space="preserve">Sách Giáo trình Chính trị Quốc gia </t>
  </si>
  <si>
    <t>Sách Giáo trình - Tập bài giảng của Trường</t>
  </si>
  <si>
    <t>Tổng hợp Giáo trình - Tập bài giảng của trường Đh Luật Tp.HCM</t>
  </si>
  <si>
    <t xml:space="preserve">Tổng Hợp Sách Các Lớp CLC </t>
  </si>
  <si>
    <t>Kỹ năng đàm phán, soạn thảo hợp đồng</t>
  </si>
  <si>
    <t>Kỹ năng nghiên cứu và lập luận</t>
  </si>
  <si>
    <t>Kỹ năng giải quyết các tranh chấp dân sự</t>
  </si>
  <si>
    <t>Kỹ năng đàm phán hợp đồng Thương mại quốc tế</t>
  </si>
  <si>
    <t>Kỹ năng làm việc tại doanh nghiệp</t>
  </si>
  <si>
    <t>Kỹ năng giải quyết khiếu nại hành chính</t>
  </si>
  <si>
    <t>Kỹ năng tranh tụng trong tố tụng hình sự</t>
  </si>
  <si>
    <t>Lớp CLC 46 A - B - C - E - F</t>
  </si>
  <si>
    <t>Thị trường chứng khoán</t>
  </si>
  <si>
    <t>Thanh toán quốc tế</t>
  </si>
  <si>
    <t>Business Law in Digital Economy (Pháp luật về kinh doanh trong nền kinh tế số)</t>
  </si>
  <si>
    <t xml:space="preserve">Logistics Law (Pháp luật về Logistics)   </t>
  </si>
  <si>
    <t>Tập bài giảng luật môi trường</t>
  </si>
  <si>
    <t>Luật bảo vệ môi trường</t>
  </si>
  <si>
    <t>Pháp luật đầu tư quốc tế</t>
  </si>
  <si>
    <t xml:space="preserve">Tư pháp quốc tế câu hỏi và tình huống </t>
  </si>
  <si>
    <t>Luật ngân hàng</t>
  </si>
  <si>
    <t xml:space="preserve">Giao dịch dân sự về nhà ở   </t>
  </si>
  <si>
    <t xml:space="preserve">Pháp luật kinh doanh bất động sản   </t>
  </si>
  <si>
    <t xml:space="preserve">Giáo trình giao dịch về nhà ở </t>
  </si>
  <si>
    <t>Lớp CLC 46 QTL A</t>
  </si>
  <si>
    <t>Pháp luật kinh doanh bảo hiểm</t>
  </si>
  <si>
    <t xml:space="preserve">Giáo trình pháp luật kinh doanh bảo hiểm </t>
  </si>
  <si>
    <t>Luật kinh doanh bảo hiểm</t>
  </si>
  <si>
    <t>Lớp CLC 46 QTL B</t>
  </si>
  <si>
    <t xml:space="preserve">Kỹ năng nghiên cứu và lập luận   </t>
  </si>
  <si>
    <t xml:space="preserve">Sinh hoạt lớp   </t>
  </si>
  <si>
    <t xml:space="preserve">Kỹ năng giải quyết các tranh chấp dân sự   </t>
  </si>
  <si>
    <t xml:space="preserve">Kỹ năng đàm phán hợp đồng Thương mại quốc tế   </t>
  </si>
  <si>
    <t xml:space="preserve">Kỹ năng làm việc tại doanh nghiệp   </t>
  </si>
  <si>
    <t>Comparative Law (Luật so sánh)</t>
  </si>
  <si>
    <t>Tài liệu học tập luật só sánh</t>
  </si>
  <si>
    <t>Pháp luật về chuyển giao công nghệ quốc tế</t>
  </si>
  <si>
    <t>Law of the Sea (Luật Biển)</t>
  </si>
  <si>
    <t>Hệ thống văn bản quốc tế và Việt Nam sử dụng học tập môn PL về lãnh thổ biên giới quốc gia về luật biển</t>
  </si>
  <si>
    <t>Luật Thuế</t>
  </si>
  <si>
    <t>Pháp luật Giải quyết tranh chấp thương mại ngoài tòa án</t>
  </si>
  <si>
    <t>Luật tố tụng hình sự</t>
  </si>
  <si>
    <t>Tài liệu học tập tố tụng hình sự</t>
  </si>
  <si>
    <t>Bộ luật tố tụng hình sự</t>
  </si>
  <si>
    <t xml:space="preserve">Pháp luật thương mại ASEAN   </t>
  </si>
  <si>
    <t xml:space="preserve">Lớp CLC 47 A - B </t>
  </si>
  <si>
    <t xml:space="preserve">Pháp luật về chuyển giao công nghệ quốc tế   </t>
  </si>
  <si>
    <t>Juvenile Criminal Justice (Tư pháp hình sự người chưa thành niên)</t>
  </si>
  <si>
    <t>Luật Sở hữu trí tuệ</t>
  </si>
  <si>
    <t>Sách tình huống luật sỡ hữu trí tuệ</t>
  </si>
  <si>
    <t>Luật sỡ hữu trí tuệ</t>
  </si>
  <si>
    <t>Comparative Tort Law (Luật bồi thường thiệt hại ngoài hợp đồng so sánh)</t>
  </si>
  <si>
    <t>Luật Tố tụng hành chính</t>
  </si>
  <si>
    <t xml:space="preserve">Luật tố tụng hành chính </t>
  </si>
  <si>
    <t>Luật Ngân hàng</t>
  </si>
  <si>
    <t>Luật cạnh tranh</t>
  </si>
  <si>
    <t>Giáo trình pháp luật cạnh tranh và giải quyết tranh chấp thương mại</t>
  </si>
  <si>
    <t>Luật cạnh tranh và văn bản</t>
  </si>
  <si>
    <t>Tội phạm học</t>
  </si>
  <si>
    <t xml:space="preserve">Giáo trình tội phạm học </t>
  </si>
  <si>
    <t xml:space="preserve">Giáo trình tư pháp quốc tế  </t>
  </si>
  <si>
    <t xml:space="preserve">Luật Thương mại quốc tế   </t>
  </si>
  <si>
    <t>Brand management</t>
  </si>
  <si>
    <t>Consumer behaviour</t>
  </si>
  <si>
    <t>Quản trị chiến lược</t>
  </si>
  <si>
    <t>Quản trị tài chính</t>
  </si>
  <si>
    <t>Kế toán quản trị</t>
  </si>
  <si>
    <t>International Trade Law (Luật Thương mại quốc tế)</t>
  </si>
  <si>
    <t>Giáo trình luật thương mại quốc tế - Phần 1</t>
  </si>
  <si>
    <t>Hướng dẫn học tập và băn bản luật thương mại quốc tế</t>
  </si>
  <si>
    <t>Giáo trình luật thương mại quốc tế - Phần 2</t>
  </si>
  <si>
    <t>Hệ thống thông tin quản lý</t>
  </si>
  <si>
    <t>ASEAN Trade Law (Pháp luật thương mại ASEAN)</t>
  </si>
  <si>
    <t>History of State and Law (Lịch sử Nhà nước và pháp luật)</t>
  </si>
  <si>
    <t>Giáo trình lịch sử nhà nước và pháp luật Thế Giới</t>
  </si>
  <si>
    <t>Competition Law (Luật Cạnh tranh)</t>
  </si>
  <si>
    <t>Extracurricular 3 (Ngoại khóa HP3)</t>
  </si>
  <si>
    <t>Criminal Procedure Law (Luật Tố tụng hình sự)</t>
  </si>
  <si>
    <t xml:space="preserve">Juvenile Criminal Justice (Tư pháp hình sự đối với người chưa thành niên)   </t>
  </si>
  <si>
    <t xml:space="preserve">International Business Law (Luật kinh doanh quốc tế)   </t>
  </si>
  <si>
    <t>Corporation Law (Luật công ty)</t>
  </si>
  <si>
    <t>Marketing căn bản</t>
  </si>
  <si>
    <t>Phân tích hoạt động kinh doanh</t>
  </si>
  <si>
    <t>Quản trị nhân sự</t>
  </si>
  <si>
    <t>Giao tiếp trong kinh doanh</t>
  </si>
  <si>
    <t>Nghệ thuật lảnh đạo</t>
  </si>
  <si>
    <t>Lớp CLC 47 QTL A - B</t>
  </si>
  <si>
    <t>Droit de propiété intelectuelle (Luật Sở hữu trí tuệ)</t>
  </si>
  <si>
    <t>Quản trị hành chính văn phòng</t>
  </si>
  <si>
    <t>Pháp luật kinh doanh bất động sản</t>
  </si>
  <si>
    <t>Droit international privé (Tư pháp quốc tế)</t>
  </si>
  <si>
    <t>Introduction au système de droit Romano -germanique et au droit francais</t>
  </si>
  <si>
    <t xml:space="preserve">Luật bảo vệ môi trường </t>
  </si>
  <si>
    <t>Luật Nhật Bản 1</t>
  </si>
  <si>
    <t>Tiếng Nhật pháp lý 4</t>
  </si>
  <si>
    <t xml:space="preserve">Trách nhiệm bồi thường Nhà nước   </t>
  </si>
  <si>
    <t xml:space="preserve">Quản trị hành chính văn phòng   </t>
  </si>
  <si>
    <t>Hệ thống văn bản luật thuế</t>
  </si>
  <si>
    <t xml:space="preserve">Bộ luật tố tụng hình sự </t>
  </si>
  <si>
    <t>Chỉ dẫn áp dụng pháp luật sở hữu trí tuệ</t>
  </si>
  <si>
    <t>Giáo trình thương mại quốc tế - Phần 1</t>
  </si>
  <si>
    <t>Giáo trình thương mại quốc tế - Phần 2</t>
  </si>
  <si>
    <t>Hướng dẫ học tập và văn bản thương mại quốc tế</t>
  </si>
  <si>
    <t>Chỉ dẫn áp dụng sở hữu trí tuệ</t>
  </si>
  <si>
    <t>Law of Contract (Luật hợp đồng)</t>
  </si>
  <si>
    <t>Luật Đất đai</t>
  </si>
  <si>
    <t>Luật tố tụng hành chính</t>
  </si>
  <si>
    <t>Luật Hình sự phần chung</t>
  </si>
  <si>
    <t>Bộ luật hính sự</t>
  </si>
  <si>
    <t>Hệ thống văn bản hướng dẫn áp dụng luật hình sự</t>
  </si>
  <si>
    <t>Tài liệu học tập môn luật hình sư</t>
  </si>
  <si>
    <t>Pháp luật về chủ thể kinh doanh</t>
  </si>
  <si>
    <t>Giáo trình pháp luật chủ thể kinh doanh</t>
  </si>
  <si>
    <t>Luật doanh nghiệp</t>
  </si>
  <si>
    <t>Giao dịch dân sự về nhà ở</t>
  </si>
  <si>
    <t>Luật Tố tụng dân sự</t>
  </si>
  <si>
    <t>Giáo trình tố tụng dân sự</t>
  </si>
  <si>
    <t>Bộ luật tố tụng dấn sự</t>
  </si>
  <si>
    <t xml:space="preserve">Sách tình huống tố tụng dân sự </t>
  </si>
  <si>
    <t>Đơn giá</t>
  </si>
  <si>
    <t>Legal Reasoning and Legal Methodology (Lập luận pháp lý và Phương pháp nghiên cứu luật học)</t>
  </si>
  <si>
    <t>Human rights and citizens' rights (Quyền con người và quyền công dân)</t>
  </si>
  <si>
    <t>Luật Hôn nhân và gia đình</t>
  </si>
  <si>
    <t xml:space="preserve">Giáo trình luật hôn nhân và gia đình </t>
  </si>
  <si>
    <t>Hệ thống văn bản quy phạm pháp luật trích văn bản quy phạm pháp luật,án lệ về Hôn nhân và gia đình</t>
  </si>
  <si>
    <t>Sách tình huống luật hôn nhân và gia đình</t>
  </si>
  <si>
    <t>Luật Hình sự phần các tội phạm</t>
  </si>
  <si>
    <t>Giáo trình hình sự Việt Nam (Phần các tội phạm) - quyển 1</t>
  </si>
  <si>
    <t>Giáo trình hình sự Việt Nam (Phần các tội phạm) - quyển 2</t>
  </si>
  <si>
    <t>Lịch sử đảng Cộng sản Việt Nam</t>
  </si>
  <si>
    <t>Giáo trình lịch sử đảng cộng sản VN</t>
  </si>
  <si>
    <t>Pháp luật thương mại hàng hoá và dịch vụ</t>
  </si>
  <si>
    <t xml:space="preserve">Giáo trình pháp luật thương mại hàng hóa và dịch vụ </t>
  </si>
  <si>
    <t>Sách tình huống thương mại hàng hóa và dịch vụ</t>
  </si>
  <si>
    <t>Luật thương mại</t>
  </si>
  <si>
    <t>Public Relations</t>
  </si>
  <si>
    <t>Kinh tế lượng</t>
  </si>
  <si>
    <t>Luật Lao động</t>
  </si>
  <si>
    <t>Nguyên lý kế toán</t>
  </si>
  <si>
    <t>Quản trị Marketing</t>
  </si>
  <si>
    <t>Quản trị sản xuất</t>
  </si>
  <si>
    <t>Tort Law (Luật Bồi thường thiệt hại ngoài hợp đồng)</t>
  </si>
  <si>
    <t>Public International Law (Công pháp quốc tế)</t>
  </si>
  <si>
    <t>Tư tưởng Hồ Chí Minh (Ho Chi Minh's Ideology)</t>
  </si>
  <si>
    <t xml:space="preserve">Labor Law (Luật Lao động)  
</t>
  </si>
  <si>
    <t>Commercial Law (Luật Thương mại)</t>
  </si>
  <si>
    <t xml:space="preserve">Luạt thương mại </t>
  </si>
  <si>
    <t>Extracurricular 1 (Ngoại khóa HP1)</t>
  </si>
  <si>
    <t>Legal Reasoning and Legal Methodology (Lập luận Pháp lý và Phương pháp nghiên cứu)</t>
  </si>
  <si>
    <t>Kinh tế vĩ mô</t>
  </si>
  <si>
    <t xml:space="preserve">Luật thương mại </t>
  </si>
  <si>
    <t>Giáo trình hợp đồng và bồi thường thiệt hại ngoài hợp đồng</t>
  </si>
  <si>
    <t xml:space="preserve">Bộ luật dân sự </t>
  </si>
  <si>
    <t>Tâm lý học quản lý</t>
  </si>
  <si>
    <t>TBG tâm lý học quản lý</t>
  </si>
  <si>
    <t xml:space="preserve">Giáo trình luật ngân hàng </t>
  </si>
  <si>
    <t>Luật các tổ chức tin dụng</t>
  </si>
  <si>
    <t>Tiếng Nhật pháp lý 2</t>
  </si>
  <si>
    <t>Luật chứng khoáng</t>
  </si>
  <si>
    <t>Giáo trình luật đất đai</t>
  </si>
  <si>
    <t xml:space="preserve">Luật lao động </t>
  </si>
  <si>
    <t xml:space="preserve">Giáo trình luật lao động </t>
  </si>
  <si>
    <t>Hệ thống văn bản quy phạm pháp luật lao động</t>
  </si>
  <si>
    <t xml:space="preserve">Sách tình huống luật lao động </t>
  </si>
  <si>
    <t>Lớp CLC 48 A - B - E - F</t>
  </si>
  <si>
    <t xml:space="preserve">Lớp CLC 48 C </t>
  </si>
  <si>
    <t xml:space="preserve">Contract of International Sales of Goods (hợp đồng mua bán hàng hóa quốc tế)   </t>
  </si>
  <si>
    <t xml:space="preserve">Criminal Law (Luật Hình sự)   </t>
  </si>
  <si>
    <t xml:space="preserve">Pháp luật về hợp đồng và bồi thường thiệt hại ngoài hợp đồng   </t>
  </si>
  <si>
    <t>Luật đất đai 2024 và các văn bản hướng dẫn hiện hành</t>
  </si>
  <si>
    <t>Giáo trình giao dịch về nhà ở</t>
  </si>
  <si>
    <t>Giáo trình pháp luật về hợp đồng bà bồi thường thiệt hại ngoài hợp đồng</t>
  </si>
  <si>
    <t>Sách tình huống hợp đồng và bồi thường thiệt hại ngài hợp đồng</t>
  </si>
  <si>
    <t>Giáo trình pháp luật về hợp đồng bà bồi thường thiệt hại ngoài hợp đồng -( Nhận rồi )</t>
  </si>
  <si>
    <t>Công pháp quốc tế</t>
  </si>
  <si>
    <t>Giáo trình công pháp quốc tế Quyển 1</t>
  </si>
  <si>
    <t>Giáo trình công pháp quốc tế Quyển 2</t>
  </si>
  <si>
    <t>Chủ nghĩa Xã hội khoa học</t>
  </si>
  <si>
    <t>Giáo trình chủ nghĩa xã hội khoa học</t>
  </si>
  <si>
    <t>TBG đại cương văn hóa</t>
  </si>
  <si>
    <t>Kinh tế chính trị Mác - Lê Nin</t>
  </si>
  <si>
    <t>Giáo trình kinh tế chính trị Mác - Lê Nin</t>
  </si>
  <si>
    <t>Những quy định chung về luật dân sự, tài sản và thừa kế</t>
  </si>
  <si>
    <t>Giáo trình những quy định chung về luật dân sự</t>
  </si>
  <si>
    <t xml:space="preserve">Giáo trình pháp luật về tài sản, quyền sỡ hữu và thừa kế </t>
  </si>
  <si>
    <t>Luật Hành chính</t>
  </si>
  <si>
    <t>Giáo trình luật hành chính</t>
  </si>
  <si>
    <t>Hướng dẫn môn học luật hành chính</t>
  </si>
  <si>
    <t>Lịch sử Nhà nước và pháp luật</t>
  </si>
  <si>
    <t>Giáo trình lịch sử nhà nước và pháp luật thế giới</t>
  </si>
  <si>
    <t>Giáo dục thể chất HP 2, 3 - Bơi lội</t>
  </si>
  <si>
    <t>Tư tưởng Hồ Chí Minh</t>
  </si>
  <si>
    <t>Logic học</t>
  </si>
  <si>
    <t>Giáo trình Logic học</t>
  </si>
  <si>
    <t>Kinh tế vi mô</t>
  </si>
  <si>
    <t>Toán cao cấp</t>
  </si>
  <si>
    <t>Lý thuyết Tài chính và tiền tệ</t>
  </si>
  <si>
    <t>Lý thuyết xác suất và thống kê toán</t>
  </si>
  <si>
    <t>Administrative Law (Luật Hành chính)</t>
  </si>
  <si>
    <t>Giáo dục quốc phòng và an ninh (National Defense and Security Education)</t>
  </si>
  <si>
    <t xml:space="preserve">Lớp CLC 49 QTL A - B </t>
  </si>
  <si>
    <t>Quản trị học</t>
  </si>
  <si>
    <t>Toán kinh tế</t>
  </si>
  <si>
    <t xml:space="preserve">Giáo dục quốc phòng và an ninh (National Defense and Security Education)   </t>
  </si>
  <si>
    <t xml:space="preserve">Tâm lý học đại cương   </t>
  </si>
  <si>
    <t>Lớp CLC 49 Arizona</t>
  </si>
  <si>
    <t xml:space="preserve">Kinh tế chính trị Mác - Lênin (Marxist-Leninist Political Economy)   </t>
  </si>
  <si>
    <t xml:space="preserve">Chủ nghĩa xã hội khoa học (Scientific Socialism)   </t>
  </si>
  <si>
    <t xml:space="preserve">Giáo dục thể chất 3 - Bơi lội (Physical Education - Part 3 - Swimming)   </t>
  </si>
  <si>
    <t xml:space="preserve">Giáo dục thể chất 2 - Bơi lội (Physical Education - Part 2 - Swimming)   </t>
  </si>
  <si>
    <t xml:space="preserve">Tâm lý học đại cương (General Psychology)   </t>
  </si>
  <si>
    <t xml:space="preserve">Luật Hành chính (Administrative Law)   </t>
  </si>
  <si>
    <t xml:space="preserve">Những quy định chung về Luật dân sự, quyền sở hữu tài sản và quyền thừa kế (Overview of Civil Law, ownership and inheritance)   </t>
  </si>
  <si>
    <t xml:space="preserve">Comparative Law (Luật học so sánh)   </t>
  </si>
  <si>
    <t>Lớp CLC 49 B</t>
  </si>
  <si>
    <t xml:space="preserve">Chủ nghĩa Xã hội khoa học   </t>
  </si>
  <si>
    <t xml:space="preserve">Đại cương văn hóa Việt Nam   </t>
  </si>
  <si>
    <t>Lớp CLC 49 D</t>
  </si>
  <si>
    <t>Lớp CLC 49 C</t>
  </si>
  <si>
    <t xml:space="preserve">Lớp CLC 49 A </t>
  </si>
  <si>
    <t>Lớp CLC 49 E</t>
  </si>
  <si>
    <t>Lịch sử đảng Cộn sản Việt Nam</t>
  </si>
  <si>
    <t xml:space="preserve">Foundations of Law and Legal theory (Cơ sở của pháp luật và Học thuyết pháp lý)   </t>
  </si>
  <si>
    <t xml:space="preserve">Contract Law (Luật Hợp đồng)   </t>
  </si>
  <si>
    <t xml:space="preserve">Giáo dục thể chất HP2 - Bơi lội (Physical Education 2 - Swimming)   </t>
  </si>
  <si>
    <t xml:space="preserve">Civil Law (Luật Dân sự)   </t>
  </si>
  <si>
    <t xml:space="preserve">Giáo trình tâm lý học đại cương </t>
  </si>
  <si>
    <t>Tài liệu học tập luật so sánh</t>
  </si>
  <si>
    <t>Giáo trình lịch sử Đảng Cộng sản Việt Nam</t>
  </si>
  <si>
    <t>Giáo trình pháp luật về hợp đồng và bồi thường thiệt hại ngoài hợp đồng</t>
  </si>
  <si>
    <t xml:space="preserve">Giáo trình quản trị học </t>
  </si>
  <si>
    <t xml:space="preserve">Tập bài giảng đại cương văn hóa </t>
  </si>
  <si>
    <t>Giáo trình luật hành chính Việt Nam</t>
  </si>
  <si>
    <t>Luật hợp đồng Việt Nam - (Bản án và bình luận bản án) - Tập 1</t>
  </si>
  <si>
    <t>Luật hợp đồng Việt Nam - (Bản án và bình luận bản án) - Tập 2</t>
  </si>
  <si>
    <t>Sách tình huống hợp đồng và bồi thường thiệt hại ngoài hợp đồng</t>
  </si>
  <si>
    <t>Luật hợp đồng Việt Nam (Bản án và bình luận bản án) - Tập 1, Tập 2</t>
  </si>
  <si>
    <t>Luật bồi thường thiệt hại ngoài hợp đồng (Bản án và bình luận bản án) -Tập 1, 2</t>
  </si>
  <si>
    <t>Tư pháp quốc tế Việt Nam - GS. TS. Đỗ Văn Đại</t>
  </si>
  <si>
    <t>Tư pháp quốc tế (Tái bản lần 5) - PGS. TS. Lê Thị Nam Giang</t>
  </si>
  <si>
    <t xml:space="preserve">Luật trách nhiệm bồi thường Nhà nước </t>
  </si>
  <si>
    <t>Pháp luật Việt Nam về Trách nhiệm bồi thường của Nhà nước (Sách chuyên khảo) - GS. TS. Đỗ Văn Đại</t>
  </si>
  <si>
    <t>Không có tài liệu</t>
  </si>
  <si>
    <t>Tên Giáo trình - Tập bài giảng</t>
  </si>
  <si>
    <t>Số tiền</t>
  </si>
  <si>
    <t xml:space="preserve">Số lượng </t>
  </si>
  <si>
    <t>Lớp</t>
  </si>
  <si>
    <t xml:space="preserve">CLC QTL 46 A-B, CJL 47, AUF 48, </t>
  </si>
  <si>
    <t xml:space="preserve">CLC QTL 46 A-B, CLC 47 D,  AUF 47, CJL 47,  CLC 47 TA, </t>
  </si>
  <si>
    <t xml:space="preserve">CLC48 D, CLC 48 QTL A - B, AUF 48, 49QTKD, </t>
  </si>
  <si>
    <t xml:space="preserve">CLC QTL 46 A - B, CLC 47 D, AUF 47, CJL 47, 48AUF, 48CJL, </t>
  </si>
  <si>
    <t>49D, 49AUF, 49CJL</t>
  </si>
  <si>
    <t>CLC 47 A - B - C, CLC 47 E,  CLC 47 F,</t>
  </si>
  <si>
    <t>49B, 49C, 49D, 49E, 49Ari, 49QTKD, 49AUF, 49CJL</t>
  </si>
  <si>
    <t xml:space="preserve">CLC 47 A - B - C, CLC 47 E,  CLC 47 F, CLC 47 TA,  </t>
  </si>
  <si>
    <t>49A, 49C, 49D, 49Ari, 49CJL</t>
  </si>
  <si>
    <t xml:space="preserve">CLC 47 D, CLC QTL 47 A-B, AUF 47, CJL 47, </t>
  </si>
  <si>
    <t>CLC 47 D, CLC 48 A - B - C - E - F</t>
  </si>
  <si>
    <t xml:space="preserve">CLC 47 D, AUF 47, CJL 47, CLC 47 TA, </t>
  </si>
  <si>
    <t>CLC 47 D</t>
  </si>
  <si>
    <t xml:space="preserve">CLC 47 E - F, CLC 47 QTKD </t>
  </si>
  <si>
    <t xml:space="preserve">CLC 47 TA, CLC48 A - B - C, CLC48 E, CLC48 F, 49A, 49B, 49C, 49E, </t>
  </si>
  <si>
    <t>CLC 48 A - B - C - E - F, 48TA</t>
  </si>
  <si>
    <t>CLC 48 A - B - C - E - F</t>
  </si>
  <si>
    <t>CLC 48 A - B - C - E - F,</t>
  </si>
  <si>
    <t xml:space="preserve">48D, 48 QTL A - B, 48AUF, 48CJL, </t>
  </si>
  <si>
    <t>Giáo trình luật lao dộng</t>
  </si>
  <si>
    <t xml:space="preserve">48D, 48QTKD, 48TA, 48 QTL A - B, 48AUF, 48CJL, </t>
  </si>
  <si>
    <t xml:space="preserve">48D, 48TA, 48 QTL A - B, 48AUF, 48CJL, </t>
  </si>
  <si>
    <t xml:space="preserve">48TA, 49A,  49E, </t>
  </si>
  <si>
    <t xml:space="preserve">48TA, 49A, 49E, </t>
  </si>
  <si>
    <t xml:space="preserve">48 QTL A - B, 49TA, </t>
  </si>
  <si>
    <t xml:space="preserve">48 QTL A - B, </t>
  </si>
  <si>
    <t xml:space="preserve">49B, 49AUF, </t>
  </si>
  <si>
    <t>49A, 49B, 49C, 49D, 49E, 49Ari, 49TA, 49 QTL A - B, 49AUF,  49CJL</t>
  </si>
  <si>
    <t>49A, 49B, 49C, 49D, 49E, 49Ari, 49AUF, 49CJL</t>
  </si>
  <si>
    <t>CLC QTL 46 A, CLC 48 A - B - C - E - F</t>
  </si>
  <si>
    <t>Giáo trình pháp luật kinh doanh bảo hiểm</t>
  </si>
  <si>
    <t>CLC QTL 46 B</t>
  </si>
  <si>
    <t>Giáo trình quản trị học</t>
  </si>
  <si>
    <t xml:space="preserve">49 QTL A - B </t>
  </si>
  <si>
    <r>
      <t xml:space="preserve">DANH MỤC HỌC LIỆU - Khóa 48 - Học kỳ II (2024 - 2025)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</si>
  <si>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r>
      <t xml:space="preserve">DANH MỤC HỌC LIỆU - Khóa 49 - Học kỳ II (2024 - 2025)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</si>
  <si>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r>
      <t xml:space="preserve">DANH MỤC HỌC LIỆU - Khóa 47 - Học kỳ II (2024 - 2025)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6"/>
        <color rgb="FFFF0000"/>
        <rFont val="Times New Roman"/>
        <family val="2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6"/>
        <color rgb="FFFF0000"/>
        <rFont val="Times New Roman"/>
        <family val="2"/>
      </rPr>
      <t xml:space="preserve">
</t>
    </r>
  </si>
  <si>
    <r>
      <t xml:space="preserve">DANH MỤC HỌC LIỆU - Khóa 46 - Học kỳ II (2024 - 2025)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6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6"/>
        <color rgb="FFFF0000"/>
        <rFont val="Times New Roman"/>
        <family val="1"/>
      </rPr>
      <t xml:space="preserve">
</t>
    </r>
  </si>
  <si>
    <r>
      <t xml:space="preserve">DANH MỤC HỌC LIỆU - Khóa 45 - Học kỳ II (2024 - 2025) 
- Phát hành trực tiếp trong giờ hành chính tại: Nhà sách Trung tâm Học liệu - C102- cơ sở Nguyễn Tất Thành,
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</si>
  <si>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t>Sách Chính Trị Quốc 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</si>
</sst>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8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20"/>
      <color rgb="FFFF0000"/>
      <name val="Times New Roman"/>
      <family val="1"/>
    </font>
    <font>
      <b/>
      <i/>
      <sz val="18"/>
      <color rgb="FFFF0000"/>
      <name val="Times New Roman"/>
      <family val="1"/>
    </font>
    <font>
      <b/>
      <sz val="18"/>
      <color rgb="FFFF0000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6"/>
      <color theme="1"/>
      <name val="Times New Roman"/>
      <family val="1"/>
    </font>
    <font>
      <b/>
      <i/>
      <sz val="16"/>
      <color rgb="FFFF0000"/>
      <name val="Times New Roman"/>
      <family val="1"/>
    </font>
    <font>
      <b/>
      <sz val="16"/>
      <color rgb="FFFF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2"/>
    </font>
    <font>
      <sz val="11"/>
      <color theme="1"/>
      <name val="Times New Roman"/>
      <family val="2"/>
    </font>
    <font>
      <b/>
      <sz val="12"/>
      <color theme="1"/>
      <name val="Times New Roman"/>
      <family val="2"/>
    </font>
    <font>
      <sz val="12"/>
      <color indexed="8"/>
      <name val="Times New Roman"/>
      <family val="2"/>
    </font>
    <font>
      <sz val="12"/>
      <name val="Times New Roman"/>
      <family val="2"/>
    </font>
    <font>
      <b/>
      <sz val="16"/>
      <color theme="1"/>
      <name val="Times New Roman"/>
      <family val="2"/>
    </font>
    <font>
      <b/>
      <i/>
      <sz val="16"/>
      <color rgb="FFFF0000"/>
      <name val="Times New Roman"/>
      <family val="2"/>
    </font>
    <font>
      <b/>
      <sz val="16"/>
      <color rgb="FFFF0000"/>
      <name val="Times New Roman"/>
      <family val="2"/>
    </font>
    <font>
      <b/>
      <i/>
      <sz val="11"/>
      <name val="Times New Roman"/>
      <family val="1"/>
    </font>
    <font>
      <b/>
      <i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2"/>
    </font>
    <font>
      <b/>
      <sz val="14"/>
      <color indexed="8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wrapText="1"/>
    </xf>
    <xf numFmtId="0" fontId="9" fillId="0" borderId="0"/>
    <xf numFmtId="0" fontId="15" fillId="0" borderId="0">
      <alignment wrapText="1"/>
    </xf>
    <xf numFmtId="0" fontId="3" fillId="0" borderId="0">
      <alignment wrapText="1"/>
    </xf>
    <xf numFmtId="164" fontId="1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/>
    <xf numFmtId="0" fontId="2" fillId="0" borderId="1" xfId="0" applyFont="1" applyBorder="1" applyAlignment="1"/>
    <xf numFmtId="0" fontId="4" fillId="0" borderId="0" xfId="0" applyFont="1" applyAlignment="1">
      <alignment wrapText="1"/>
    </xf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 applyAlignment="1"/>
    <xf numFmtId="3" fontId="0" fillId="0" borderId="0" xfId="0" applyNumberFormat="1" applyBorder="1" applyAlignment="1">
      <alignment horizontal="right"/>
    </xf>
    <xf numFmtId="3" fontId="0" fillId="0" borderId="0" xfId="0" applyNumberFormat="1" applyBorder="1" applyAlignment="1"/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7" fillId="0" borderId="1" xfId="4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8" fillId="0" borderId="1" xfId="4" applyFont="1" applyFill="1" applyBorder="1" applyAlignment="1">
      <alignment vertical="center" wrapText="1"/>
    </xf>
    <xf numFmtId="3" fontId="18" fillId="0" borderId="1" xfId="4" applyNumberFormat="1" applyFont="1" applyFill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" fontId="17" fillId="0" borderId="1" xfId="4" applyNumberFormat="1" applyFont="1" applyFill="1" applyBorder="1" applyAlignment="1">
      <alignment vertical="center" wrapText="1"/>
    </xf>
    <xf numFmtId="0" fontId="24" fillId="0" borderId="1" xfId="4" applyFont="1" applyFill="1" applyBorder="1" applyAlignment="1">
      <alignment vertical="center" wrapText="1"/>
    </xf>
    <xf numFmtId="0" fontId="25" fillId="0" borderId="1" xfId="0" applyFont="1" applyBorder="1"/>
    <xf numFmtId="0" fontId="24" fillId="0" borderId="2" xfId="4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7" fillId="0" borderId="1" xfId="4" applyFont="1" applyFill="1" applyBorder="1" applyAlignment="1">
      <alignment vertical="center" wrapText="1"/>
    </xf>
    <xf numFmtId="3" fontId="27" fillId="0" borderId="1" xfId="4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3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7" fillId="0" borderId="1" xfId="4" applyFont="1" applyFill="1" applyBorder="1" applyAlignment="1">
      <alignment horizontal="right" vertical="center" wrapText="1"/>
    </xf>
    <xf numFmtId="0" fontId="27" fillId="0" borderId="2" xfId="4" applyFont="1" applyFill="1" applyBorder="1" applyAlignment="1">
      <alignment vertical="center" wrapText="1"/>
    </xf>
    <xf numFmtId="0" fontId="27" fillId="0" borderId="2" xfId="4" applyFont="1" applyFill="1" applyBorder="1" applyAlignment="1">
      <alignment horizontal="left" vertical="center" wrapText="1"/>
    </xf>
    <xf numFmtId="3" fontId="27" fillId="0" borderId="2" xfId="4" applyNumberFormat="1" applyFont="1" applyFill="1" applyBorder="1" applyAlignment="1">
      <alignment horizontal="right" vertical="center" wrapText="1"/>
    </xf>
    <xf numFmtId="3" fontId="27" fillId="0" borderId="1" xfId="4" applyNumberFormat="1" applyFont="1" applyFill="1" applyBorder="1" applyAlignment="1">
      <alignment horizontal="right" vertical="center" wrapText="1"/>
    </xf>
    <xf numFmtId="0" fontId="0" fillId="0" borderId="3" xfId="0" applyFont="1" applyBorder="1" applyAlignment="1">
      <alignment vertical="center"/>
    </xf>
    <xf numFmtId="3" fontId="0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3" fontId="27" fillId="0" borderId="1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27" fillId="0" borderId="1" xfId="2" applyFont="1" applyFill="1" applyBorder="1" applyAlignment="1">
      <alignment vertical="center"/>
    </xf>
    <xf numFmtId="165" fontId="27" fillId="0" borderId="1" xfId="5" applyNumberFormat="1" applyFont="1" applyFill="1" applyBorder="1" applyAlignment="1">
      <alignment vertical="center"/>
    </xf>
    <xf numFmtId="0" fontId="27" fillId="0" borderId="2" xfId="4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3" fontId="24" fillId="0" borderId="2" xfId="4" applyNumberFormat="1" applyFont="1" applyFill="1" applyBorder="1" applyAlignment="1">
      <alignment vertical="center" wrapText="1"/>
    </xf>
    <xf numFmtId="0" fontId="24" fillId="0" borderId="5" xfId="4" applyFont="1" applyFill="1" applyBorder="1" applyAlignment="1">
      <alignment vertical="center" wrapText="1"/>
    </xf>
    <xf numFmtId="0" fontId="32" fillId="0" borderId="1" xfId="2" applyFont="1" applyBorder="1" applyAlignment="1">
      <alignment horizontal="center" vertical="center"/>
    </xf>
    <xf numFmtId="0" fontId="33" fillId="0" borderId="1" xfId="2" applyFont="1" applyBorder="1" applyAlignment="1">
      <alignment vertical="center"/>
    </xf>
    <xf numFmtId="0" fontId="33" fillId="0" borderId="1" xfId="2" applyFont="1" applyBorder="1" applyAlignment="1">
      <alignment horizontal="left" vertical="center"/>
    </xf>
    <xf numFmtId="165" fontId="33" fillId="0" borderId="1" xfId="5" applyNumberFormat="1" applyFont="1" applyBorder="1" applyAlignment="1">
      <alignment horizontal="center" vertical="center"/>
    </xf>
    <xf numFmtId="0" fontId="32" fillId="0" borderId="1" xfId="2" applyFont="1" applyBorder="1" applyAlignment="1">
      <alignment vertical="center"/>
    </xf>
    <xf numFmtId="165" fontId="32" fillId="0" borderId="1" xfId="5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4" fillId="0" borderId="0" xfId="4" applyFont="1" applyFill="1" applyBorder="1" applyAlignment="1">
      <alignment vertical="center" wrapText="1"/>
    </xf>
    <xf numFmtId="0" fontId="25" fillId="0" borderId="0" xfId="0" applyFont="1" applyBorder="1"/>
    <xf numFmtId="3" fontId="25" fillId="0" borderId="0" xfId="0" applyNumberFormat="1" applyFont="1" applyBorder="1"/>
    <xf numFmtId="0" fontId="24" fillId="0" borderId="3" xfId="4" applyFont="1" applyFill="1" applyBorder="1" applyAlignment="1">
      <alignment vertical="center" wrapText="1"/>
    </xf>
    <xf numFmtId="3" fontId="0" fillId="0" borderId="1" xfId="0" applyNumberFormat="1" applyBorder="1"/>
    <xf numFmtId="0" fontId="17" fillId="0" borderId="0" xfId="4" applyFont="1" applyFill="1" applyBorder="1" applyAlignment="1">
      <alignment vertical="center" wrapText="1"/>
    </xf>
    <xf numFmtId="3" fontId="24" fillId="0" borderId="3" xfId="4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4" fillId="0" borderId="1" xfId="4" applyFont="1" applyFill="1" applyBorder="1" applyAlignment="1">
      <alignment vertical="center" wrapText="1"/>
    </xf>
    <xf numFmtId="3" fontId="24" fillId="0" borderId="1" xfId="4" applyNumberFormat="1" applyFont="1" applyFill="1" applyBorder="1" applyAlignment="1">
      <alignment vertical="center" wrapText="1"/>
    </xf>
    <xf numFmtId="0" fontId="6" fillId="0" borderId="0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3" fontId="25" fillId="0" borderId="1" xfId="0" applyNumberFormat="1" applyFont="1" applyBorder="1" applyAlignment="1">
      <alignment vertical="center"/>
    </xf>
    <xf numFmtId="0" fontId="22" fillId="0" borderId="0" xfId="2" applyFont="1" applyAlignment="1">
      <alignment horizontal="left" vertical="center" wrapText="1"/>
    </xf>
    <xf numFmtId="0" fontId="22" fillId="0" borderId="0" xfId="2" applyFont="1" applyAlignment="1">
      <alignment vertical="center" wrapText="1"/>
    </xf>
    <xf numFmtId="0" fontId="23" fillId="0" borderId="0" xfId="2" applyFont="1" applyAlignment="1">
      <alignment vertical="center" wrapText="1"/>
    </xf>
    <xf numFmtId="165" fontId="23" fillId="0" borderId="0" xfId="5" applyNumberFormat="1" applyFont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2" fillId="0" borderId="1" xfId="2" applyFont="1" applyBorder="1" applyAlignment="1">
      <alignment vertical="center"/>
    </xf>
    <xf numFmtId="3" fontId="22" fillId="0" borderId="1" xfId="2" applyNumberFormat="1" applyFont="1" applyBorder="1" applyAlignment="1">
      <alignment vertical="center"/>
    </xf>
    <xf numFmtId="0" fontId="23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3" fontId="28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0" fontId="25" fillId="0" borderId="1" xfId="2" applyFont="1" applyBorder="1" applyAlignment="1">
      <alignment horizontal="left" vertical="center" wrapText="1"/>
    </xf>
    <xf numFmtId="165" fontId="22" fillId="0" borderId="1" xfId="5" applyNumberFormat="1" applyFont="1" applyBorder="1" applyAlignment="1">
      <alignment horizontal="right" vertical="center" wrapText="1"/>
    </xf>
    <xf numFmtId="165" fontId="32" fillId="0" borderId="1" xfId="5" applyNumberFormat="1" applyFont="1" applyBorder="1" applyAlignment="1">
      <alignment horizontal="right" vertical="center"/>
    </xf>
    <xf numFmtId="3" fontId="17" fillId="0" borderId="1" xfId="2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/>
    </xf>
    <xf numFmtId="0" fontId="17" fillId="0" borderId="1" xfId="2" applyFont="1" applyFill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3" fontId="24" fillId="0" borderId="1" xfId="4" applyNumberFormat="1" applyFont="1" applyFill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/>
    </xf>
    <xf numFmtId="0" fontId="24" fillId="0" borderId="1" xfId="4" applyFont="1" applyFill="1" applyBorder="1" applyAlignment="1">
      <alignment horizontal="right" vertical="center" wrapText="1"/>
    </xf>
    <xf numFmtId="0" fontId="24" fillId="0" borderId="2" xfId="4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3" fontId="25" fillId="0" borderId="2" xfId="0" applyNumberFormat="1" applyFont="1" applyBorder="1" applyAlignment="1">
      <alignment horizontal="right" vertical="center"/>
    </xf>
    <xf numFmtId="165" fontId="33" fillId="0" borderId="1" xfId="5" applyNumberFormat="1" applyFont="1" applyBorder="1" applyAlignment="1">
      <alignment horizontal="right" vertical="center"/>
    </xf>
    <xf numFmtId="3" fontId="24" fillId="0" borderId="1" xfId="2" applyNumberFormat="1" applyFont="1" applyFill="1" applyBorder="1" applyAlignment="1">
      <alignment horizontal="right" vertical="center" wrapText="1"/>
    </xf>
    <xf numFmtId="0" fontId="35" fillId="0" borderId="1" xfId="2" applyFont="1" applyFill="1" applyBorder="1" applyAlignment="1">
      <alignment vertical="center" wrapText="1"/>
    </xf>
    <xf numFmtId="0" fontId="24" fillId="0" borderId="0" xfId="4" applyFont="1" applyFill="1" applyBorder="1" applyAlignment="1">
      <alignment horizontal="right" vertical="center" wrapText="1"/>
    </xf>
    <xf numFmtId="0" fontId="25" fillId="0" borderId="0" xfId="0" applyFont="1" applyBorder="1" applyAlignment="1">
      <alignment horizontal="right" vertical="center"/>
    </xf>
    <xf numFmtId="0" fontId="36" fillId="0" borderId="0" xfId="4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2" xfId="4" applyFont="1" applyFill="1" applyBorder="1" applyAlignment="1">
      <alignment horizontal="left" vertical="center" wrapText="1"/>
    </xf>
    <xf numFmtId="0" fontId="18" fillId="0" borderId="3" xfId="4" applyFont="1" applyFill="1" applyBorder="1" applyAlignment="1">
      <alignment horizontal="left" vertical="center" wrapText="1"/>
    </xf>
    <xf numFmtId="3" fontId="18" fillId="0" borderId="2" xfId="4" applyNumberFormat="1" applyFont="1" applyFill="1" applyBorder="1" applyAlignment="1">
      <alignment vertical="center" wrapText="1"/>
    </xf>
    <xf numFmtId="3" fontId="18" fillId="0" borderId="3" xfId="4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7" fillId="0" borderId="2" xfId="4" applyFont="1" applyFill="1" applyBorder="1" applyAlignment="1">
      <alignment vertical="center" wrapText="1"/>
    </xf>
    <xf numFmtId="0" fontId="27" fillId="0" borderId="5" xfId="4" applyFont="1" applyFill="1" applyBorder="1" applyAlignment="1">
      <alignment vertical="center" wrapText="1"/>
    </xf>
    <xf numFmtId="0" fontId="27" fillId="0" borderId="3" xfId="4" applyFont="1" applyFill="1" applyBorder="1" applyAlignment="1">
      <alignment vertical="center" wrapText="1"/>
    </xf>
    <xf numFmtId="3" fontId="27" fillId="0" borderId="2" xfId="4" applyNumberFormat="1" applyFont="1" applyFill="1" applyBorder="1" applyAlignment="1">
      <alignment vertical="center" wrapText="1"/>
    </xf>
    <xf numFmtId="3" fontId="27" fillId="0" borderId="5" xfId="4" applyNumberFormat="1" applyFont="1" applyFill="1" applyBorder="1" applyAlignment="1">
      <alignment vertical="center" wrapText="1"/>
    </xf>
    <xf numFmtId="3" fontId="27" fillId="0" borderId="3" xfId="4" applyNumberFormat="1" applyFont="1" applyFill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7" fillId="0" borderId="2" xfId="4" applyFont="1" applyFill="1" applyBorder="1" applyAlignment="1">
      <alignment horizontal="left" vertical="center" wrapText="1"/>
    </xf>
    <xf numFmtId="0" fontId="27" fillId="0" borderId="3" xfId="4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3" fontId="27" fillId="0" borderId="2" xfId="4" applyNumberFormat="1" applyFont="1" applyFill="1" applyBorder="1" applyAlignment="1">
      <alignment horizontal="center" vertical="center" wrapText="1"/>
    </xf>
    <xf numFmtId="3" fontId="27" fillId="0" borderId="5" xfId="4" applyNumberFormat="1" applyFont="1" applyFill="1" applyBorder="1" applyAlignment="1">
      <alignment horizontal="center" vertical="center" wrapText="1"/>
    </xf>
    <xf numFmtId="3" fontId="27" fillId="0" borderId="3" xfId="4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3" fontId="0" fillId="0" borderId="2" xfId="0" applyNumberFormat="1" applyFont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1" xfId="4" applyFont="1" applyFill="1" applyBorder="1" applyAlignment="1">
      <alignment vertical="center" wrapText="1"/>
    </xf>
    <xf numFmtId="3" fontId="27" fillId="0" borderId="1" xfId="4" applyNumberFormat="1" applyFont="1" applyFill="1" applyBorder="1" applyAlignment="1">
      <alignment vertical="center" wrapText="1"/>
    </xf>
    <xf numFmtId="3" fontId="27" fillId="0" borderId="2" xfId="4" applyNumberFormat="1" applyFont="1" applyFill="1" applyBorder="1" applyAlignment="1">
      <alignment horizontal="right" vertical="center" wrapText="1"/>
    </xf>
    <xf numFmtId="3" fontId="27" fillId="0" borderId="5" xfId="4" applyNumberFormat="1" applyFont="1" applyFill="1" applyBorder="1" applyAlignment="1">
      <alignment horizontal="right" vertical="center" wrapText="1"/>
    </xf>
    <xf numFmtId="3" fontId="27" fillId="0" borderId="3" xfId="4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7" fillId="0" borderId="5" xfId="4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1" xfId="4" applyFont="1" applyFill="1" applyBorder="1" applyAlignment="1">
      <alignment vertical="center" wrapText="1"/>
    </xf>
    <xf numFmtId="3" fontId="24" fillId="0" borderId="1" xfId="4" applyNumberFormat="1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4" fillId="0" borderId="2" xfId="4" applyFont="1" applyFill="1" applyBorder="1" applyAlignment="1">
      <alignment vertical="center" wrapText="1"/>
    </xf>
    <xf numFmtId="0" fontId="24" fillId="0" borderId="3" xfId="4" applyFont="1" applyFill="1" applyBorder="1" applyAlignment="1">
      <alignment vertical="center" wrapText="1"/>
    </xf>
    <xf numFmtId="3" fontId="24" fillId="0" borderId="2" xfId="4" applyNumberFormat="1" applyFont="1" applyFill="1" applyBorder="1" applyAlignment="1">
      <alignment vertical="center" wrapText="1"/>
    </xf>
    <xf numFmtId="3" fontId="24" fillId="0" borderId="3" xfId="4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7" fillId="0" borderId="2" xfId="4" applyFont="1" applyFill="1" applyBorder="1" applyAlignment="1">
      <alignment horizontal="left" vertical="center" wrapText="1"/>
    </xf>
    <xf numFmtId="0" fontId="17" fillId="0" borderId="3" xfId="4" applyFont="1" applyFill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/>
    </xf>
    <xf numFmtId="0" fontId="24" fillId="0" borderId="5" xfId="4" applyFont="1" applyFill="1" applyBorder="1" applyAlignment="1">
      <alignment vertical="center" wrapText="1"/>
    </xf>
    <xf numFmtId="3" fontId="17" fillId="0" borderId="2" xfId="4" applyNumberFormat="1" applyFont="1" applyFill="1" applyBorder="1" applyAlignment="1">
      <alignment vertical="center" wrapText="1"/>
    </xf>
    <xf numFmtId="3" fontId="17" fillId="0" borderId="3" xfId="4" applyNumberFormat="1" applyFont="1" applyFill="1" applyBorder="1" applyAlignment="1">
      <alignment vertical="center" wrapText="1"/>
    </xf>
    <xf numFmtId="3" fontId="17" fillId="0" borderId="2" xfId="4" applyNumberFormat="1" applyFont="1" applyFill="1" applyBorder="1" applyAlignment="1">
      <alignment horizontal="left" vertical="center" wrapText="1"/>
    </xf>
    <xf numFmtId="3" fontId="17" fillId="0" borderId="3" xfId="4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24" fillId="0" borderId="5" xfId="4" applyNumberFormat="1" applyFont="1" applyFill="1" applyBorder="1" applyAlignment="1">
      <alignment vertical="center" wrapText="1"/>
    </xf>
    <xf numFmtId="0" fontId="34" fillId="0" borderId="4" xfId="2" applyFont="1" applyBorder="1" applyAlignment="1">
      <alignment horizontal="center" vertical="center" wrapText="1"/>
    </xf>
    <xf numFmtId="0" fontId="17" fillId="0" borderId="2" xfId="4" applyFont="1" applyFill="1" applyBorder="1" applyAlignment="1">
      <alignment vertical="center" wrapText="1"/>
    </xf>
    <xf numFmtId="0" fontId="17" fillId="0" borderId="5" xfId="4" applyFont="1" applyFill="1" applyBorder="1" applyAlignment="1">
      <alignment vertical="center" wrapText="1"/>
    </xf>
    <xf numFmtId="0" fontId="17" fillId="0" borderId="3" xfId="4" applyFont="1" applyFill="1" applyBorder="1" applyAlignment="1">
      <alignment vertical="center" wrapText="1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3" fontId="24" fillId="0" borderId="2" xfId="4" applyNumberFormat="1" applyFont="1" applyFill="1" applyBorder="1" applyAlignment="1">
      <alignment horizontal="center" vertical="center" wrapText="1"/>
    </xf>
    <xf numFmtId="3" fontId="24" fillId="0" borderId="3" xfId="4" applyNumberFormat="1" applyFont="1" applyFill="1" applyBorder="1" applyAlignment="1">
      <alignment horizontal="center" vertical="center" wrapText="1"/>
    </xf>
    <xf numFmtId="0" fontId="24" fillId="0" borderId="2" xfId="4" applyFont="1" applyFill="1" applyBorder="1" applyAlignment="1">
      <alignment horizontal="left" vertical="center" wrapText="1"/>
    </xf>
    <xf numFmtId="0" fontId="24" fillId="0" borderId="3" xfId="4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3" fontId="25" fillId="0" borderId="2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2" xfId="0" applyNumberFormat="1" applyFont="1" applyBorder="1" applyAlignment="1">
      <alignment vertical="center"/>
    </xf>
    <xf numFmtId="3" fontId="25" fillId="0" borderId="3" xfId="0" applyNumberFormat="1" applyFont="1" applyBorder="1" applyAlignment="1">
      <alignment vertical="center"/>
    </xf>
    <xf numFmtId="0" fontId="23" fillId="0" borderId="2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0" fontId="25" fillId="0" borderId="2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3" fontId="25" fillId="0" borderId="5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</cellXfs>
  <cellStyles count="6">
    <cellStyle name="Comma 2" xfId="5"/>
    <cellStyle name="Normal" xfId="0" builtinId="0"/>
    <cellStyle name="Normal 10" xfId="4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zoomScaleNormal="100" workbookViewId="0">
      <selection activeCell="G8" sqref="G8"/>
    </sheetView>
  </sheetViews>
  <sheetFormatPr defaultRowHeight="15.75" x14ac:dyDescent="0.25"/>
  <cols>
    <col min="1" max="1" width="5.5" style="29" customWidth="1"/>
    <col min="2" max="2" width="40.125" style="1" customWidth="1"/>
    <col min="3" max="3" width="41" customWidth="1"/>
    <col min="5" max="5" width="42.875" customWidth="1"/>
  </cols>
  <sheetData>
    <row r="2" spans="1:6" s="6" customFormat="1" ht="197.45" customHeight="1" x14ac:dyDescent="0.35">
      <c r="A2" s="195" t="s">
        <v>366</v>
      </c>
      <c r="B2" s="196"/>
      <c r="C2" s="196"/>
      <c r="D2" s="196"/>
      <c r="E2" s="196"/>
      <c r="F2" s="196"/>
    </row>
    <row r="4" spans="1:6" ht="18.75" x14ac:dyDescent="0.25">
      <c r="B4" s="12" t="s">
        <v>5</v>
      </c>
      <c r="C4" s="11"/>
      <c r="D4" s="11"/>
      <c r="E4" s="11"/>
      <c r="F4" s="11"/>
    </row>
    <row r="5" spans="1:6" x14ac:dyDescent="0.25">
      <c r="A5" s="30" t="s">
        <v>0</v>
      </c>
      <c r="B5" s="14" t="s">
        <v>1</v>
      </c>
      <c r="C5" s="13" t="s">
        <v>2</v>
      </c>
      <c r="D5" s="13" t="s">
        <v>3</v>
      </c>
      <c r="E5" s="13" t="s">
        <v>4</v>
      </c>
      <c r="F5" s="13" t="s">
        <v>3</v>
      </c>
    </row>
    <row r="6" spans="1:6" ht="34.5" customHeight="1" x14ac:dyDescent="0.25">
      <c r="A6" s="35">
        <v>1</v>
      </c>
      <c r="B6" s="63" t="s">
        <v>40</v>
      </c>
      <c r="C6" s="197" t="s">
        <v>323</v>
      </c>
      <c r="D6" s="15"/>
      <c r="E6" s="10"/>
      <c r="F6" s="15"/>
    </row>
    <row r="7" spans="1:6" ht="34.5" customHeight="1" x14ac:dyDescent="0.25">
      <c r="A7" s="35">
        <v>2</v>
      </c>
      <c r="B7" s="63" t="s">
        <v>85</v>
      </c>
      <c r="C7" s="198"/>
      <c r="D7" s="10"/>
      <c r="E7" s="10"/>
      <c r="F7" s="10"/>
    </row>
    <row r="8" spans="1:6" ht="34.5" customHeight="1" x14ac:dyDescent="0.25">
      <c r="A8" s="35">
        <v>3</v>
      </c>
      <c r="B8" s="10" t="s">
        <v>39</v>
      </c>
      <c r="C8" s="199"/>
      <c r="D8" s="10"/>
      <c r="E8" s="10"/>
      <c r="F8" s="10"/>
    </row>
  </sheetData>
  <mergeCells count="2">
    <mergeCell ref="A2:F2"/>
    <mergeCell ref="C6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4" zoomScale="85" zoomScaleNormal="85" workbookViewId="0">
      <selection sqref="A1:F1"/>
    </sheetView>
  </sheetViews>
  <sheetFormatPr defaultRowHeight="15.75" x14ac:dyDescent="0.25"/>
  <cols>
    <col min="1" max="1" width="7" style="185" customWidth="1"/>
    <col min="2" max="2" width="44.625" style="26" customWidth="1"/>
    <col min="3" max="3" width="44.125" style="26" customWidth="1"/>
    <col min="4" max="4" width="9" style="26"/>
    <col min="5" max="5" width="53" style="26" customWidth="1"/>
    <col min="6" max="16384" width="9" style="26"/>
  </cols>
  <sheetData>
    <row r="1" spans="1:6" ht="172.5" customHeight="1" x14ac:dyDescent="0.25">
      <c r="A1" s="200" t="s">
        <v>365</v>
      </c>
      <c r="B1" s="201"/>
      <c r="C1" s="201"/>
      <c r="D1" s="201"/>
      <c r="E1" s="201"/>
      <c r="F1" s="201"/>
    </row>
    <row r="3" spans="1:6" x14ac:dyDescent="0.25">
      <c r="B3" s="64" t="s">
        <v>92</v>
      </c>
    </row>
    <row r="4" spans="1:6" x14ac:dyDescent="0.25">
      <c r="A4" s="30" t="s">
        <v>0</v>
      </c>
      <c r="B4" s="14" t="s">
        <v>1</v>
      </c>
      <c r="C4" s="13" t="s">
        <v>2</v>
      </c>
      <c r="D4" s="13" t="s">
        <v>3</v>
      </c>
      <c r="E4" s="13" t="s">
        <v>4</v>
      </c>
      <c r="F4" s="13" t="s">
        <v>3</v>
      </c>
    </row>
    <row r="5" spans="1:6" ht="31.5" customHeight="1" x14ac:dyDescent="0.25">
      <c r="A5" s="59">
        <v>1</v>
      </c>
      <c r="B5" s="65" t="s">
        <v>86</v>
      </c>
      <c r="C5" s="216" t="s">
        <v>323</v>
      </c>
      <c r="D5" s="33"/>
      <c r="E5" s="25"/>
      <c r="F5" s="33"/>
    </row>
    <row r="6" spans="1:6" ht="31.5" customHeight="1" x14ac:dyDescent="0.25">
      <c r="A6" s="59">
        <v>2</v>
      </c>
      <c r="B6" s="65" t="s">
        <v>87</v>
      </c>
      <c r="C6" s="217"/>
      <c r="D6" s="25"/>
      <c r="E6" s="25"/>
      <c r="F6" s="25"/>
    </row>
    <row r="7" spans="1:6" ht="31.5" customHeight="1" x14ac:dyDescent="0.25">
      <c r="A7" s="59">
        <v>3</v>
      </c>
      <c r="B7" s="65" t="s">
        <v>88</v>
      </c>
      <c r="C7" s="217"/>
      <c r="D7" s="25"/>
      <c r="E7" s="25"/>
      <c r="F7" s="25"/>
    </row>
    <row r="8" spans="1:6" ht="31.5" customHeight="1" x14ac:dyDescent="0.25">
      <c r="A8" s="59">
        <v>4</v>
      </c>
      <c r="B8" s="65" t="s">
        <v>89</v>
      </c>
      <c r="C8" s="217"/>
      <c r="D8" s="25"/>
      <c r="E8" s="25"/>
      <c r="F8" s="33"/>
    </row>
    <row r="9" spans="1:6" ht="31.5" customHeight="1" x14ac:dyDescent="0.25">
      <c r="A9" s="59">
        <v>5</v>
      </c>
      <c r="B9" s="25" t="s">
        <v>39</v>
      </c>
      <c r="C9" s="218"/>
      <c r="D9" s="25"/>
      <c r="E9" s="25"/>
      <c r="F9" s="33"/>
    </row>
    <row r="11" spans="1:6" x14ac:dyDescent="0.25">
      <c r="B11" s="66"/>
    </row>
    <row r="12" spans="1:6" x14ac:dyDescent="0.25">
      <c r="B12" s="64" t="s">
        <v>46</v>
      </c>
    </row>
    <row r="13" spans="1:6" x14ac:dyDescent="0.25">
      <c r="A13" s="30" t="s">
        <v>0</v>
      </c>
      <c r="B13" s="14" t="s">
        <v>1</v>
      </c>
      <c r="C13" s="13" t="s">
        <v>2</v>
      </c>
      <c r="D13" s="13" t="s">
        <v>3</v>
      </c>
      <c r="E13" s="13" t="s">
        <v>4</v>
      </c>
      <c r="F13" s="13" t="s">
        <v>3</v>
      </c>
    </row>
    <row r="14" spans="1:6" ht="30.75" customHeight="1" x14ac:dyDescent="0.25">
      <c r="A14" s="59">
        <v>1</v>
      </c>
      <c r="B14" s="65" t="s">
        <v>40</v>
      </c>
      <c r="C14" s="216" t="s">
        <v>323</v>
      </c>
      <c r="D14" s="33"/>
      <c r="E14" s="25"/>
      <c r="F14" s="33"/>
    </row>
    <row r="15" spans="1:6" ht="30.75" customHeight="1" x14ac:dyDescent="0.25">
      <c r="A15" s="59">
        <v>2</v>
      </c>
      <c r="B15" s="65" t="s">
        <v>39</v>
      </c>
      <c r="C15" s="217"/>
      <c r="D15" s="33"/>
      <c r="E15" s="25"/>
      <c r="F15" s="33"/>
    </row>
    <row r="16" spans="1:6" ht="30.75" customHeight="1" x14ac:dyDescent="0.25">
      <c r="A16" s="59">
        <v>3</v>
      </c>
      <c r="B16" s="65" t="s">
        <v>87</v>
      </c>
      <c r="C16" s="217"/>
      <c r="D16" s="25"/>
      <c r="E16" s="25"/>
      <c r="F16" s="25"/>
    </row>
    <row r="17" spans="1:6" ht="30.75" customHeight="1" x14ac:dyDescent="0.25">
      <c r="A17" s="59">
        <v>4</v>
      </c>
      <c r="B17" s="65" t="s">
        <v>90</v>
      </c>
      <c r="C17" s="217"/>
      <c r="D17" s="25"/>
      <c r="E17" s="25"/>
      <c r="F17" s="25"/>
    </row>
    <row r="18" spans="1:6" ht="30.75" customHeight="1" x14ac:dyDescent="0.25">
      <c r="A18" s="59">
        <v>5</v>
      </c>
      <c r="B18" s="65" t="s">
        <v>91</v>
      </c>
      <c r="C18" s="218"/>
      <c r="D18" s="33"/>
      <c r="E18" s="25"/>
      <c r="F18" s="33"/>
    </row>
    <row r="19" spans="1:6" x14ac:dyDescent="0.25">
      <c r="B19" s="66"/>
    </row>
    <row r="20" spans="1:6" x14ac:dyDescent="0.25">
      <c r="B20" s="66"/>
    </row>
    <row r="21" spans="1:6" x14ac:dyDescent="0.25">
      <c r="B21" s="64" t="s">
        <v>47</v>
      </c>
    </row>
    <row r="22" spans="1:6" x14ac:dyDescent="0.25">
      <c r="A22" s="30" t="s">
        <v>0</v>
      </c>
      <c r="B22" s="14" t="s">
        <v>1</v>
      </c>
      <c r="C22" s="13" t="s">
        <v>2</v>
      </c>
      <c r="D22" s="13" t="s">
        <v>3</v>
      </c>
      <c r="E22" s="13" t="s">
        <v>4</v>
      </c>
      <c r="F22" s="13" t="s">
        <v>3</v>
      </c>
    </row>
    <row r="23" spans="1:6" ht="27" customHeight="1" x14ac:dyDescent="0.25">
      <c r="A23" s="59">
        <v>1</v>
      </c>
      <c r="B23" s="26" t="s">
        <v>39</v>
      </c>
      <c r="C23" s="216" t="s">
        <v>323</v>
      </c>
      <c r="D23" s="33"/>
      <c r="E23" s="25"/>
      <c r="F23" s="33"/>
    </row>
    <row r="24" spans="1:6" ht="27" customHeight="1" x14ac:dyDescent="0.25">
      <c r="A24" s="59">
        <v>2</v>
      </c>
      <c r="B24" s="65" t="s">
        <v>93</v>
      </c>
      <c r="C24" s="217"/>
      <c r="D24" s="25"/>
      <c r="E24" s="25"/>
      <c r="F24" s="25"/>
    </row>
    <row r="25" spans="1:6" ht="27" customHeight="1" x14ac:dyDescent="0.25">
      <c r="A25" s="59">
        <v>3</v>
      </c>
      <c r="B25" s="65" t="s">
        <v>94</v>
      </c>
      <c r="C25" s="218"/>
      <c r="D25" s="25"/>
      <c r="E25" s="25"/>
      <c r="F25" s="25"/>
    </row>
    <row r="26" spans="1:6" x14ac:dyDescent="0.25">
      <c r="B26" s="66"/>
    </row>
    <row r="27" spans="1:6" x14ac:dyDescent="0.25">
      <c r="B27" s="64" t="s">
        <v>49</v>
      </c>
    </row>
    <row r="28" spans="1:6" x14ac:dyDescent="0.25">
      <c r="A28" s="30" t="s">
        <v>0</v>
      </c>
      <c r="B28" s="14" t="s">
        <v>1</v>
      </c>
      <c r="C28" s="13" t="s">
        <v>2</v>
      </c>
      <c r="D28" s="13" t="s">
        <v>3</v>
      </c>
      <c r="E28" s="13" t="s">
        <v>4</v>
      </c>
      <c r="F28" s="13" t="s">
        <v>3</v>
      </c>
    </row>
    <row r="29" spans="1:6" ht="33" customHeight="1" x14ac:dyDescent="0.25">
      <c r="A29" s="59">
        <v>1</v>
      </c>
      <c r="B29" s="36" t="s">
        <v>95</v>
      </c>
      <c r="C29" s="216" t="s">
        <v>323</v>
      </c>
      <c r="D29" s="67"/>
      <c r="E29" s="68"/>
      <c r="F29" s="33"/>
    </row>
    <row r="30" spans="1:6" ht="33" customHeight="1" x14ac:dyDescent="0.25">
      <c r="A30" s="59">
        <v>2</v>
      </c>
      <c r="B30" s="36" t="s">
        <v>39</v>
      </c>
      <c r="C30" s="217"/>
      <c r="D30" s="67"/>
      <c r="E30" s="68"/>
      <c r="F30" s="25"/>
    </row>
    <row r="31" spans="1:6" ht="33" customHeight="1" x14ac:dyDescent="0.25">
      <c r="A31" s="59">
        <v>3</v>
      </c>
      <c r="B31" s="25" t="s">
        <v>96</v>
      </c>
      <c r="C31" s="218"/>
      <c r="D31" s="25"/>
      <c r="E31" s="25"/>
      <c r="F31" s="25"/>
    </row>
    <row r="32" spans="1:6" x14ac:dyDescent="0.25">
      <c r="B32" s="66"/>
    </row>
    <row r="33" spans="1:6" x14ac:dyDescent="0.25">
      <c r="B33" s="64" t="s">
        <v>105</v>
      </c>
    </row>
    <row r="34" spans="1:6" x14ac:dyDescent="0.25">
      <c r="A34" s="30" t="s">
        <v>0</v>
      </c>
      <c r="B34" s="14" t="s">
        <v>1</v>
      </c>
      <c r="C34" s="13" t="s">
        <v>2</v>
      </c>
      <c r="D34" s="13" t="s">
        <v>3</v>
      </c>
      <c r="E34" s="13" t="s">
        <v>4</v>
      </c>
      <c r="F34" s="13" t="s">
        <v>3</v>
      </c>
    </row>
    <row r="35" spans="1:6" ht="26.25" customHeight="1" x14ac:dyDescent="0.25">
      <c r="A35" s="59">
        <v>1</v>
      </c>
      <c r="B35" s="65" t="s">
        <v>45</v>
      </c>
      <c r="C35" s="65"/>
      <c r="D35" s="69"/>
      <c r="E35" s="72"/>
      <c r="F35" s="24"/>
    </row>
    <row r="36" spans="1:6" ht="26.25" customHeight="1" x14ac:dyDescent="0.25">
      <c r="A36" s="59">
        <v>2</v>
      </c>
      <c r="B36" s="65" t="s">
        <v>43</v>
      </c>
      <c r="C36" s="65"/>
      <c r="D36" s="69"/>
      <c r="E36" s="72"/>
      <c r="F36" s="24"/>
    </row>
    <row r="37" spans="1:6" ht="26.25" customHeight="1" x14ac:dyDescent="0.25">
      <c r="A37" s="59">
        <v>3</v>
      </c>
      <c r="B37" s="65" t="s">
        <v>48</v>
      </c>
      <c r="C37" s="65"/>
      <c r="D37" s="69"/>
      <c r="E37" s="72"/>
      <c r="F37" s="24"/>
    </row>
    <row r="38" spans="1:6" ht="26.25" customHeight="1" x14ac:dyDescent="0.25">
      <c r="A38" s="59">
        <v>4</v>
      </c>
      <c r="B38" s="65" t="s">
        <v>41</v>
      </c>
      <c r="C38" s="65" t="s">
        <v>97</v>
      </c>
      <c r="D38" s="70">
        <v>100000</v>
      </c>
      <c r="E38" s="72" t="s">
        <v>98</v>
      </c>
      <c r="F38" s="32">
        <v>71000</v>
      </c>
    </row>
    <row r="39" spans="1:6" ht="26.25" customHeight="1" x14ac:dyDescent="0.25">
      <c r="A39" s="206">
        <v>5</v>
      </c>
      <c r="B39" s="202" t="s">
        <v>101</v>
      </c>
      <c r="C39" s="202" t="s">
        <v>20</v>
      </c>
      <c r="D39" s="204">
        <v>88000</v>
      </c>
      <c r="E39" s="72" t="s">
        <v>58</v>
      </c>
      <c r="F39" s="32">
        <v>22000</v>
      </c>
    </row>
    <row r="40" spans="1:6" ht="26.25" customHeight="1" x14ac:dyDescent="0.25">
      <c r="A40" s="207"/>
      <c r="B40" s="203"/>
      <c r="C40" s="203"/>
      <c r="D40" s="205"/>
      <c r="E40" s="72" t="s">
        <v>59</v>
      </c>
      <c r="F40" s="32">
        <v>62000</v>
      </c>
    </row>
    <row r="41" spans="1:6" ht="26.25" customHeight="1" x14ac:dyDescent="0.25">
      <c r="A41" s="59">
        <v>6</v>
      </c>
      <c r="B41" s="65" t="s">
        <v>62</v>
      </c>
      <c r="C41" s="65"/>
      <c r="D41" s="69"/>
      <c r="E41" s="72"/>
      <c r="F41" s="24"/>
    </row>
    <row r="42" spans="1:6" ht="26.25" customHeight="1" x14ac:dyDescent="0.25">
      <c r="A42" s="59">
        <v>7</v>
      </c>
      <c r="B42" s="65" t="s">
        <v>39</v>
      </c>
      <c r="C42" s="65"/>
      <c r="D42" s="69"/>
      <c r="E42" s="72"/>
      <c r="F42" s="24"/>
    </row>
    <row r="43" spans="1:6" ht="26.25" customHeight="1" x14ac:dyDescent="0.25">
      <c r="A43" s="59">
        <v>8</v>
      </c>
      <c r="B43" s="65" t="s">
        <v>102</v>
      </c>
      <c r="C43" s="65" t="s">
        <v>104</v>
      </c>
      <c r="D43" s="70">
        <v>212000</v>
      </c>
      <c r="E43" s="72" t="s">
        <v>52</v>
      </c>
      <c r="F43" s="32">
        <v>67000</v>
      </c>
    </row>
    <row r="44" spans="1:6" ht="26.25" customHeight="1" x14ac:dyDescent="0.25">
      <c r="A44" s="59">
        <v>9</v>
      </c>
      <c r="B44" s="65" t="s">
        <v>44</v>
      </c>
      <c r="C44" s="65"/>
      <c r="D44" s="69"/>
      <c r="E44" s="72"/>
      <c r="F44" s="24"/>
    </row>
    <row r="45" spans="1:6" ht="26.25" customHeight="1" x14ac:dyDescent="0.25">
      <c r="A45" s="59">
        <v>10</v>
      </c>
      <c r="B45" s="65" t="s">
        <v>99</v>
      </c>
      <c r="C45" s="65"/>
      <c r="D45" s="69"/>
      <c r="E45" s="72"/>
      <c r="F45" s="24"/>
    </row>
    <row r="46" spans="1:6" ht="26.25" customHeight="1" x14ac:dyDescent="0.25">
      <c r="A46" s="59">
        <v>11</v>
      </c>
      <c r="B46" s="24" t="s">
        <v>103</v>
      </c>
      <c r="C46" s="24"/>
      <c r="D46" s="24"/>
      <c r="E46" s="24" t="s">
        <v>53</v>
      </c>
      <c r="F46" s="32">
        <v>35000</v>
      </c>
    </row>
    <row r="47" spans="1:6" ht="26.25" customHeight="1" x14ac:dyDescent="0.25">
      <c r="A47" s="208">
        <v>12</v>
      </c>
      <c r="B47" s="210" t="s">
        <v>56</v>
      </c>
      <c r="C47" s="210" t="s">
        <v>141</v>
      </c>
      <c r="D47" s="213">
        <v>120000</v>
      </c>
      <c r="E47" s="88" t="s">
        <v>319</v>
      </c>
      <c r="F47" s="90">
        <v>211000</v>
      </c>
    </row>
    <row r="48" spans="1:6" ht="26.25" customHeight="1" x14ac:dyDescent="0.25">
      <c r="A48" s="209"/>
      <c r="B48" s="211"/>
      <c r="C48" s="211"/>
      <c r="D48" s="214"/>
      <c r="E48" s="88" t="s">
        <v>320</v>
      </c>
      <c r="F48" s="90">
        <v>159000</v>
      </c>
    </row>
    <row r="49" spans="1:6" ht="26.25" customHeight="1" x14ac:dyDescent="0.25">
      <c r="A49" s="209"/>
      <c r="B49" s="212"/>
      <c r="C49" s="212"/>
      <c r="D49" s="215"/>
      <c r="E49" s="117" t="s">
        <v>100</v>
      </c>
      <c r="F49" s="90">
        <v>125000</v>
      </c>
    </row>
    <row r="50" spans="1:6" x14ac:dyDescent="0.25">
      <c r="B50" s="66"/>
    </row>
    <row r="51" spans="1:6" x14ac:dyDescent="0.25">
      <c r="B51" s="64" t="s">
        <v>109</v>
      </c>
    </row>
    <row r="52" spans="1:6" x14ac:dyDescent="0.25">
      <c r="A52" s="30" t="s">
        <v>0</v>
      </c>
      <c r="B52" s="14" t="s">
        <v>1</v>
      </c>
      <c r="C52" s="13" t="s">
        <v>2</v>
      </c>
      <c r="D52" s="13" t="s">
        <v>3</v>
      </c>
      <c r="E52" s="13" t="s">
        <v>4</v>
      </c>
      <c r="F52" s="13" t="s">
        <v>3</v>
      </c>
    </row>
    <row r="53" spans="1:6" ht="24.75" customHeight="1" x14ac:dyDescent="0.25">
      <c r="A53" s="59">
        <v>1</v>
      </c>
      <c r="B53" s="65" t="s">
        <v>45</v>
      </c>
      <c r="C53" s="65"/>
      <c r="D53" s="69"/>
      <c r="E53" s="72"/>
      <c r="F53" s="24"/>
    </row>
    <row r="54" spans="1:6" ht="24.75" customHeight="1" x14ac:dyDescent="0.25">
      <c r="A54" s="59">
        <v>2</v>
      </c>
      <c r="B54" s="65" t="s">
        <v>43</v>
      </c>
      <c r="C54" s="65"/>
      <c r="D54" s="69"/>
      <c r="E54" s="72"/>
      <c r="F54" s="24"/>
    </row>
    <row r="55" spans="1:6" ht="24.75" customHeight="1" x14ac:dyDescent="0.25">
      <c r="A55" s="59">
        <v>3</v>
      </c>
      <c r="B55" s="65" t="s">
        <v>48</v>
      </c>
      <c r="C55" s="65"/>
      <c r="D55" s="69"/>
      <c r="E55" s="72"/>
      <c r="F55" s="24"/>
    </row>
    <row r="56" spans="1:6" ht="24.75" customHeight="1" x14ac:dyDescent="0.25">
      <c r="A56" s="59">
        <v>4</v>
      </c>
      <c r="B56" s="65" t="s">
        <v>41</v>
      </c>
      <c r="C56" s="65" t="s">
        <v>97</v>
      </c>
      <c r="D56" s="70">
        <v>100000</v>
      </c>
      <c r="E56" s="72" t="s">
        <v>98</v>
      </c>
      <c r="F56" s="32">
        <v>71000</v>
      </c>
    </row>
    <row r="57" spans="1:6" ht="24.75" customHeight="1" x14ac:dyDescent="0.25">
      <c r="A57" s="206">
        <v>5</v>
      </c>
      <c r="B57" s="202" t="s">
        <v>101</v>
      </c>
      <c r="C57" s="202" t="s">
        <v>20</v>
      </c>
      <c r="D57" s="204">
        <v>88000</v>
      </c>
      <c r="E57" s="72" t="s">
        <v>58</v>
      </c>
      <c r="F57" s="32">
        <v>22000</v>
      </c>
    </row>
    <row r="58" spans="1:6" ht="24.75" customHeight="1" x14ac:dyDescent="0.25">
      <c r="A58" s="207"/>
      <c r="B58" s="203"/>
      <c r="C58" s="203"/>
      <c r="D58" s="205"/>
      <c r="E58" s="72" t="s">
        <v>59</v>
      </c>
      <c r="F58" s="32">
        <v>62000</v>
      </c>
    </row>
    <row r="59" spans="1:6" ht="24.75" customHeight="1" x14ac:dyDescent="0.25">
      <c r="A59" s="59">
        <v>6</v>
      </c>
      <c r="B59" s="65" t="s">
        <v>62</v>
      </c>
      <c r="C59" s="65"/>
      <c r="D59" s="69"/>
      <c r="E59" s="72"/>
      <c r="F59" s="24"/>
    </row>
    <row r="60" spans="1:6" ht="24.75" customHeight="1" x14ac:dyDescent="0.25">
      <c r="A60" s="59">
        <v>7</v>
      </c>
      <c r="B60" s="65" t="s">
        <v>39</v>
      </c>
      <c r="C60" s="65"/>
      <c r="D60" s="69"/>
      <c r="E60" s="72"/>
      <c r="F60" s="24"/>
    </row>
    <row r="61" spans="1:6" ht="24.75" customHeight="1" x14ac:dyDescent="0.25">
      <c r="A61" s="59">
        <v>8</v>
      </c>
      <c r="B61" s="65" t="s">
        <v>106</v>
      </c>
      <c r="C61" s="65" t="s">
        <v>107</v>
      </c>
      <c r="D61" s="70">
        <v>139000</v>
      </c>
      <c r="E61" s="72" t="s">
        <v>108</v>
      </c>
      <c r="F61" s="32">
        <v>52000</v>
      </c>
    </row>
    <row r="62" spans="1:6" ht="24.75" customHeight="1" x14ac:dyDescent="0.25">
      <c r="A62" s="59">
        <v>9</v>
      </c>
      <c r="B62" s="65" t="s">
        <v>44</v>
      </c>
      <c r="C62" s="65"/>
      <c r="D62" s="69"/>
      <c r="E62" s="72"/>
      <c r="F62" s="24"/>
    </row>
    <row r="63" spans="1:6" ht="24.75" customHeight="1" x14ac:dyDescent="0.25">
      <c r="A63" s="59">
        <v>10</v>
      </c>
      <c r="B63" s="65" t="s">
        <v>99</v>
      </c>
      <c r="C63" s="65"/>
      <c r="D63" s="69"/>
      <c r="E63" s="72"/>
      <c r="F63" s="24"/>
    </row>
    <row r="64" spans="1:6" ht="24.75" customHeight="1" x14ac:dyDescent="0.25">
      <c r="A64" s="208">
        <v>11</v>
      </c>
      <c r="B64" s="210" t="s">
        <v>56</v>
      </c>
      <c r="C64" s="210" t="s">
        <v>141</v>
      </c>
      <c r="D64" s="213">
        <v>120000</v>
      </c>
      <c r="E64" s="88" t="s">
        <v>319</v>
      </c>
      <c r="F64" s="90">
        <v>211000</v>
      </c>
    </row>
    <row r="65" spans="1:6" ht="24.75" customHeight="1" x14ac:dyDescent="0.25">
      <c r="A65" s="209"/>
      <c r="B65" s="211"/>
      <c r="C65" s="211"/>
      <c r="D65" s="214"/>
      <c r="E65" s="88" t="s">
        <v>320</v>
      </c>
      <c r="F65" s="90">
        <v>159000</v>
      </c>
    </row>
    <row r="66" spans="1:6" ht="24.75" customHeight="1" x14ac:dyDescent="0.25">
      <c r="A66" s="209"/>
      <c r="B66" s="212"/>
      <c r="C66" s="212"/>
      <c r="D66" s="215"/>
      <c r="E66" s="117" t="s">
        <v>100</v>
      </c>
      <c r="F66" s="90">
        <v>125000</v>
      </c>
    </row>
    <row r="67" spans="1:6" x14ac:dyDescent="0.25">
      <c r="B67" s="66"/>
    </row>
    <row r="68" spans="1:6" x14ac:dyDescent="0.25">
      <c r="B68" s="66"/>
    </row>
    <row r="69" spans="1:6" x14ac:dyDescent="0.25">
      <c r="B69" s="64" t="s">
        <v>51</v>
      </c>
    </row>
    <row r="70" spans="1:6" x14ac:dyDescent="0.25">
      <c r="A70" s="30" t="s">
        <v>0</v>
      </c>
      <c r="B70" s="14" t="s">
        <v>1</v>
      </c>
      <c r="C70" s="13" t="s">
        <v>2</v>
      </c>
      <c r="D70" s="13" t="s">
        <v>3</v>
      </c>
      <c r="E70" s="13" t="s">
        <v>4</v>
      </c>
      <c r="F70" s="13" t="s">
        <v>3</v>
      </c>
    </row>
    <row r="71" spans="1:6" ht="33.75" customHeight="1" x14ac:dyDescent="0.25">
      <c r="A71" s="152">
        <v>1</v>
      </c>
      <c r="B71" s="25" t="s">
        <v>110</v>
      </c>
      <c r="C71" s="216" t="s">
        <v>323</v>
      </c>
      <c r="D71" s="24"/>
      <c r="E71" s="24"/>
      <c r="F71" s="24"/>
    </row>
    <row r="72" spans="1:6" ht="33.75" customHeight="1" x14ac:dyDescent="0.25">
      <c r="A72" s="59">
        <v>2</v>
      </c>
      <c r="B72" s="25" t="s">
        <v>111</v>
      </c>
      <c r="C72" s="217"/>
      <c r="D72" s="33"/>
      <c r="E72" s="25"/>
      <c r="F72" s="33"/>
    </row>
    <row r="73" spans="1:6" ht="33.75" customHeight="1" x14ac:dyDescent="0.25">
      <c r="A73" s="59">
        <v>3</v>
      </c>
      <c r="B73" s="25" t="s">
        <v>112</v>
      </c>
      <c r="C73" s="217"/>
      <c r="D73" s="33"/>
      <c r="E73" s="25"/>
      <c r="F73" s="33"/>
    </row>
    <row r="74" spans="1:6" ht="33.75" customHeight="1" x14ac:dyDescent="0.25">
      <c r="A74" s="59">
        <v>4</v>
      </c>
      <c r="B74" s="25" t="s">
        <v>113</v>
      </c>
      <c r="C74" s="217"/>
      <c r="D74" s="25"/>
      <c r="E74" s="25"/>
      <c r="F74" s="25"/>
    </row>
    <row r="75" spans="1:6" ht="33.75" customHeight="1" x14ac:dyDescent="0.25">
      <c r="A75" s="59">
        <v>5</v>
      </c>
      <c r="B75" s="25" t="s">
        <v>114</v>
      </c>
      <c r="C75" s="218"/>
      <c r="D75" s="25"/>
      <c r="E75" s="25"/>
      <c r="F75" s="25"/>
    </row>
    <row r="76" spans="1:6" x14ac:dyDescent="0.25">
      <c r="B76" s="66"/>
    </row>
    <row r="77" spans="1:6" x14ac:dyDescent="0.25">
      <c r="B77" s="66"/>
    </row>
    <row r="78" spans="1:6" x14ac:dyDescent="0.25">
      <c r="B78" s="66"/>
    </row>
    <row r="79" spans="1:6" x14ac:dyDescent="0.25">
      <c r="B79" s="64" t="s">
        <v>50</v>
      </c>
    </row>
    <row r="80" spans="1:6" x14ac:dyDescent="0.25">
      <c r="A80" s="30" t="s">
        <v>0</v>
      </c>
      <c r="B80" s="14" t="s">
        <v>1</v>
      </c>
      <c r="C80" s="13" t="s">
        <v>2</v>
      </c>
      <c r="D80" s="13" t="s">
        <v>3</v>
      </c>
      <c r="E80" s="13" t="s">
        <v>4</v>
      </c>
      <c r="F80" s="13" t="s">
        <v>3</v>
      </c>
    </row>
    <row r="81" spans="1:6" ht="30" customHeight="1" x14ac:dyDescent="0.25">
      <c r="A81" s="59">
        <v>1</v>
      </c>
      <c r="B81" s="65" t="s">
        <v>86</v>
      </c>
      <c r="C81" s="216" t="s">
        <v>323</v>
      </c>
      <c r="D81" s="25"/>
      <c r="E81" s="25"/>
      <c r="F81" s="25"/>
    </row>
    <row r="82" spans="1:6" ht="30" customHeight="1" x14ac:dyDescent="0.25">
      <c r="A82" s="73">
        <v>2</v>
      </c>
      <c r="B82" s="65" t="s">
        <v>39</v>
      </c>
      <c r="C82" s="217"/>
      <c r="D82" s="25"/>
      <c r="E82" s="34"/>
      <c r="F82" s="34"/>
    </row>
    <row r="83" spans="1:6" ht="30" customHeight="1" x14ac:dyDescent="0.25">
      <c r="A83" s="73">
        <v>3</v>
      </c>
      <c r="B83" s="65" t="s">
        <v>87</v>
      </c>
      <c r="C83" s="217"/>
      <c r="D83" s="25"/>
      <c r="E83" s="34"/>
      <c r="F83" s="34"/>
    </row>
    <row r="84" spans="1:6" ht="30" customHeight="1" x14ac:dyDescent="0.25">
      <c r="A84" s="73">
        <v>4</v>
      </c>
      <c r="B84" s="65" t="s">
        <v>88</v>
      </c>
      <c r="C84" s="217"/>
      <c r="D84" s="25"/>
      <c r="E84" s="34"/>
      <c r="F84" s="71"/>
    </row>
    <row r="85" spans="1:6" ht="30" customHeight="1" x14ac:dyDescent="0.25">
      <c r="A85" s="59">
        <v>5</v>
      </c>
      <c r="B85" s="65" t="s">
        <v>89</v>
      </c>
      <c r="C85" s="218"/>
      <c r="D85" s="25"/>
      <c r="E85" s="25"/>
      <c r="F85" s="33"/>
    </row>
  </sheetData>
  <mergeCells count="23">
    <mergeCell ref="C71:C75"/>
    <mergeCell ref="C81:C85"/>
    <mergeCell ref="A47:A49"/>
    <mergeCell ref="B47:B49"/>
    <mergeCell ref="C47:C49"/>
    <mergeCell ref="A57:A58"/>
    <mergeCell ref="B57:B58"/>
    <mergeCell ref="C57:C58"/>
    <mergeCell ref="D47:D49"/>
    <mergeCell ref="C5:C9"/>
    <mergeCell ref="C14:C18"/>
    <mergeCell ref="C23:C25"/>
    <mergeCell ref="C29:C31"/>
    <mergeCell ref="D57:D58"/>
    <mergeCell ref="A64:A66"/>
    <mergeCell ref="B64:B66"/>
    <mergeCell ref="C64:C66"/>
    <mergeCell ref="D64:D66"/>
    <mergeCell ref="A1:F1"/>
    <mergeCell ref="B39:B40"/>
    <mergeCell ref="C39:C40"/>
    <mergeCell ref="D39:D40"/>
    <mergeCell ref="A39:A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9"/>
  <sheetViews>
    <sheetView topLeftCell="A97" zoomScaleNormal="100" workbookViewId="0">
      <selection activeCell="C63" sqref="C63:F63"/>
    </sheetView>
  </sheetViews>
  <sheetFormatPr defaultRowHeight="15.75" x14ac:dyDescent="0.25"/>
  <cols>
    <col min="1" max="1" width="5.125" style="80" customWidth="1"/>
    <col min="2" max="2" width="43.75" style="89" customWidth="1"/>
    <col min="3" max="3" width="54.25" style="79" customWidth="1"/>
    <col min="4" max="4" width="9" style="79"/>
    <col min="5" max="5" width="53.25" style="79" customWidth="1"/>
    <col min="6" max="16384" width="9" style="79"/>
  </cols>
  <sheetData>
    <row r="2" spans="1:6" ht="197.45" customHeight="1" x14ac:dyDescent="0.25">
      <c r="A2" s="238" t="s">
        <v>364</v>
      </c>
      <c r="B2" s="239"/>
      <c r="C2" s="239"/>
      <c r="D2" s="239"/>
      <c r="E2" s="239"/>
      <c r="F2" s="239"/>
    </row>
    <row r="5" spans="1:6" x14ac:dyDescent="0.25">
      <c r="B5" s="81" t="s">
        <v>126</v>
      </c>
    </row>
    <row r="6" spans="1:6" x14ac:dyDescent="0.25">
      <c r="A6" s="82" t="s">
        <v>0</v>
      </c>
      <c r="B6" s="83" t="s">
        <v>1</v>
      </c>
      <c r="C6" s="84" t="s">
        <v>2</v>
      </c>
      <c r="D6" s="84" t="s">
        <v>3</v>
      </c>
      <c r="E6" s="84" t="s">
        <v>4</v>
      </c>
      <c r="F6" s="84" t="s">
        <v>3</v>
      </c>
    </row>
    <row r="7" spans="1:6" ht="26.25" customHeight="1" x14ac:dyDescent="0.25">
      <c r="A7" s="85">
        <v>1</v>
      </c>
      <c r="B7" s="86" t="s">
        <v>115</v>
      </c>
      <c r="C7" s="86"/>
      <c r="D7" s="86"/>
      <c r="E7" s="88" t="s">
        <v>116</v>
      </c>
      <c r="F7" s="90">
        <v>60000</v>
      </c>
    </row>
    <row r="8" spans="1:6" ht="26.25" customHeight="1" x14ac:dyDescent="0.25">
      <c r="A8" s="85">
        <v>2</v>
      </c>
      <c r="B8" s="86" t="s">
        <v>125</v>
      </c>
      <c r="C8" s="86"/>
      <c r="D8" s="86"/>
      <c r="E8" s="88"/>
      <c r="F8" s="88"/>
    </row>
    <row r="9" spans="1:6" ht="30" customHeight="1" x14ac:dyDescent="0.25">
      <c r="A9" s="208">
        <v>3</v>
      </c>
      <c r="B9" s="86" t="s">
        <v>118</v>
      </c>
      <c r="C9" s="86"/>
      <c r="D9" s="86"/>
      <c r="E9" s="91" t="s">
        <v>119</v>
      </c>
      <c r="F9" s="90">
        <v>120000</v>
      </c>
    </row>
    <row r="10" spans="1:6" ht="26.25" customHeight="1" x14ac:dyDescent="0.25">
      <c r="A10" s="240"/>
      <c r="B10" s="86" t="s">
        <v>120</v>
      </c>
      <c r="C10" s="86" t="s">
        <v>38</v>
      </c>
      <c r="D10" s="87">
        <v>86000</v>
      </c>
      <c r="E10" s="88" t="s">
        <v>178</v>
      </c>
      <c r="F10" s="90">
        <v>150000</v>
      </c>
    </row>
    <row r="11" spans="1:6" ht="26.25" customHeight="1" x14ac:dyDescent="0.25">
      <c r="A11" s="85">
        <v>4</v>
      </c>
      <c r="B11" s="86" t="s">
        <v>121</v>
      </c>
      <c r="C11" s="86"/>
      <c r="D11" s="86"/>
      <c r="E11" s="88"/>
      <c r="F11" s="88"/>
    </row>
    <row r="12" spans="1:6" ht="26.25" customHeight="1" x14ac:dyDescent="0.25">
      <c r="A12" s="85">
        <v>5</v>
      </c>
      <c r="B12" s="86" t="s">
        <v>39</v>
      </c>
      <c r="C12" s="86"/>
      <c r="D12" s="86"/>
      <c r="E12" s="88"/>
      <c r="F12" s="88"/>
    </row>
    <row r="13" spans="1:6" ht="26.25" customHeight="1" x14ac:dyDescent="0.25">
      <c r="A13" s="85">
        <v>6</v>
      </c>
      <c r="B13" s="86" t="s">
        <v>99</v>
      </c>
      <c r="C13" s="86"/>
      <c r="D13" s="86"/>
      <c r="E13" s="88"/>
      <c r="F13" s="88"/>
    </row>
    <row r="14" spans="1:6" ht="26.25" customHeight="1" x14ac:dyDescent="0.25">
      <c r="A14" s="219">
        <v>7</v>
      </c>
      <c r="B14" s="210" t="s">
        <v>122</v>
      </c>
      <c r="C14" s="210" t="s">
        <v>61</v>
      </c>
      <c r="D14" s="213">
        <v>138000</v>
      </c>
      <c r="E14" s="88" t="s">
        <v>179</v>
      </c>
      <c r="F14" s="90">
        <v>125000</v>
      </c>
    </row>
    <row r="15" spans="1:6" ht="26.25" customHeight="1" x14ac:dyDescent="0.25">
      <c r="A15" s="220"/>
      <c r="B15" s="212"/>
      <c r="C15" s="212"/>
      <c r="D15" s="215"/>
      <c r="E15" s="88" t="s">
        <v>123</v>
      </c>
      <c r="F15" s="90">
        <v>110000</v>
      </c>
    </row>
    <row r="17" spans="1:6" x14ac:dyDescent="0.25">
      <c r="B17" s="81" t="s">
        <v>60</v>
      </c>
    </row>
    <row r="18" spans="1:6" x14ac:dyDescent="0.25">
      <c r="A18" s="82" t="s">
        <v>0</v>
      </c>
      <c r="B18" s="83" t="s">
        <v>1</v>
      </c>
      <c r="C18" s="84" t="s">
        <v>2</v>
      </c>
      <c r="D18" s="84" t="s">
        <v>3</v>
      </c>
      <c r="E18" s="84" t="s">
        <v>4</v>
      </c>
      <c r="F18" s="84" t="s">
        <v>3</v>
      </c>
    </row>
    <row r="19" spans="1:6" ht="24.75" customHeight="1" x14ac:dyDescent="0.25">
      <c r="A19" s="85">
        <v>1</v>
      </c>
      <c r="B19" s="86" t="s">
        <v>115</v>
      </c>
      <c r="C19" s="88"/>
      <c r="D19" s="90"/>
      <c r="E19" s="88" t="s">
        <v>308</v>
      </c>
      <c r="F19" s="90">
        <v>60000</v>
      </c>
    </row>
    <row r="20" spans="1:6" ht="24.75" customHeight="1" x14ac:dyDescent="0.25">
      <c r="A20" s="85">
        <v>2</v>
      </c>
      <c r="B20" s="86" t="s">
        <v>127</v>
      </c>
      <c r="C20" s="88"/>
      <c r="D20" s="90"/>
      <c r="E20" s="88"/>
      <c r="F20" s="90"/>
    </row>
    <row r="21" spans="1:6" ht="24.75" customHeight="1" x14ac:dyDescent="0.25">
      <c r="A21" s="85">
        <v>3</v>
      </c>
      <c r="B21" s="86" t="s">
        <v>125</v>
      </c>
      <c r="C21" s="88"/>
      <c r="D21" s="88"/>
      <c r="E21" s="88"/>
      <c r="F21" s="88"/>
    </row>
    <row r="22" spans="1:6" ht="29.25" customHeight="1" x14ac:dyDescent="0.25">
      <c r="A22" s="85">
        <v>4</v>
      </c>
      <c r="B22" s="86" t="s">
        <v>118</v>
      </c>
      <c r="C22" s="88"/>
      <c r="D22" s="88"/>
      <c r="E22" s="91" t="s">
        <v>119</v>
      </c>
      <c r="F22" s="90">
        <v>120000</v>
      </c>
    </row>
    <row r="23" spans="1:6" ht="24.75" customHeight="1" x14ac:dyDescent="0.25">
      <c r="A23" s="85">
        <v>5</v>
      </c>
      <c r="B23" s="86" t="s">
        <v>120</v>
      </c>
      <c r="C23" s="88" t="s">
        <v>38</v>
      </c>
      <c r="D23" s="90">
        <v>86000</v>
      </c>
      <c r="E23" s="88" t="s">
        <v>178</v>
      </c>
      <c r="F23" s="90">
        <v>150000</v>
      </c>
    </row>
    <row r="24" spans="1:6" ht="24.75" customHeight="1" x14ac:dyDescent="0.25">
      <c r="A24" s="85">
        <v>6</v>
      </c>
      <c r="B24" s="86" t="s">
        <v>121</v>
      </c>
      <c r="C24" s="88"/>
      <c r="D24" s="88"/>
      <c r="E24" s="91"/>
      <c r="F24" s="92"/>
    </row>
    <row r="25" spans="1:6" ht="24.75" customHeight="1" x14ac:dyDescent="0.25">
      <c r="A25" s="85">
        <v>7</v>
      </c>
      <c r="B25" s="86" t="s">
        <v>39</v>
      </c>
      <c r="C25" s="88"/>
      <c r="D25" s="90"/>
      <c r="E25" s="88"/>
      <c r="F25" s="90"/>
    </row>
    <row r="26" spans="1:6" ht="24.75" customHeight="1" x14ac:dyDescent="0.25">
      <c r="A26" s="219">
        <v>8</v>
      </c>
      <c r="B26" s="210" t="s">
        <v>122</v>
      </c>
      <c r="C26" s="210" t="s">
        <v>61</v>
      </c>
      <c r="D26" s="213">
        <v>138000</v>
      </c>
      <c r="E26" s="88" t="s">
        <v>179</v>
      </c>
      <c r="F26" s="90">
        <v>125000</v>
      </c>
    </row>
    <row r="27" spans="1:6" ht="24.75" customHeight="1" x14ac:dyDescent="0.25">
      <c r="A27" s="220"/>
      <c r="B27" s="212"/>
      <c r="C27" s="212"/>
      <c r="D27" s="215"/>
      <c r="E27" s="88" t="s">
        <v>123</v>
      </c>
      <c r="F27" s="90">
        <v>110000</v>
      </c>
    </row>
    <row r="28" spans="1:6" x14ac:dyDescent="0.25">
      <c r="A28" s="94"/>
      <c r="B28" s="95"/>
      <c r="C28" s="96"/>
      <c r="D28" s="97"/>
      <c r="E28" s="96"/>
      <c r="F28" s="96"/>
    </row>
    <row r="29" spans="1:6" x14ac:dyDescent="0.25">
      <c r="B29" s="81" t="s">
        <v>6</v>
      </c>
    </row>
    <row r="30" spans="1:6" x14ac:dyDescent="0.25">
      <c r="A30" s="82" t="s">
        <v>0</v>
      </c>
      <c r="B30" s="83" t="s">
        <v>1</v>
      </c>
      <c r="C30" s="84" t="s">
        <v>2</v>
      </c>
      <c r="D30" s="84" t="s">
        <v>3</v>
      </c>
      <c r="E30" s="84" t="s">
        <v>4</v>
      </c>
      <c r="F30" s="84" t="s">
        <v>3</v>
      </c>
    </row>
    <row r="31" spans="1:6" ht="33" customHeight="1" x14ac:dyDescent="0.25">
      <c r="A31" s="115">
        <v>1</v>
      </c>
      <c r="B31" s="86" t="s">
        <v>128</v>
      </c>
      <c r="C31" s="86"/>
      <c r="D31" s="98"/>
      <c r="E31" s="91"/>
      <c r="F31" s="91"/>
    </row>
    <row r="32" spans="1:6" ht="22.5" customHeight="1" x14ac:dyDescent="0.25">
      <c r="A32" s="241">
        <v>2</v>
      </c>
      <c r="B32" s="221" t="s">
        <v>129</v>
      </c>
      <c r="C32" s="221" t="s">
        <v>54</v>
      </c>
      <c r="D32" s="235">
        <v>137000</v>
      </c>
      <c r="E32" s="91" t="s">
        <v>130</v>
      </c>
      <c r="F32" s="92">
        <v>115000</v>
      </c>
    </row>
    <row r="33" spans="1:6" ht="22.5" customHeight="1" x14ac:dyDescent="0.25">
      <c r="A33" s="242"/>
      <c r="B33" s="244"/>
      <c r="C33" s="244"/>
      <c r="D33" s="236"/>
      <c r="E33" s="91" t="s">
        <v>180</v>
      </c>
      <c r="F33" s="92">
        <v>160000</v>
      </c>
    </row>
    <row r="34" spans="1:6" ht="22.5" customHeight="1" x14ac:dyDescent="0.25">
      <c r="A34" s="243"/>
      <c r="B34" s="222"/>
      <c r="C34" s="222"/>
      <c r="D34" s="237"/>
      <c r="E34" s="91" t="s">
        <v>131</v>
      </c>
      <c r="F34" s="92">
        <v>75000</v>
      </c>
    </row>
    <row r="35" spans="1:6" ht="29.25" customHeight="1" x14ac:dyDescent="0.25">
      <c r="A35" s="115">
        <v>3</v>
      </c>
      <c r="B35" s="86" t="s">
        <v>132</v>
      </c>
      <c r="C35" s="86"/>
      <c r="D35" s="98"/>
      <c r="E35" s="91"/>
      <c r="F35" s="91"/>
    </row>
    <row r="36" spans="1:6" ht="22.5" customHeight="1" x14ac:dyDescent="0.25">
      <c r="A36" s="116">
        <v>4</v>
      </c>
      <c r="B36" s="99" t="s">
        <v>133</v>
      </c>
      <c r="C36" s="100" t="s">
        <v>18</v>
      </c>
      <c r="D36" s="101">
        <v>127000</v>
      </c>
      <c r="E36" s="91" t="s">
        <v>134</v>
      </c>
      <c r="F36" s="92">
        <v>109000</v>
      </c>
    </row>
    <row r="37" spans="1:6" ht="22.5" customHeight="1" x14ac:dyDescent="0.25">
      <c r="A37" s="219">
        <v>5</v>
      </c>
      <c r="B37" s="221" t="s">
        <v>135</v>
      </c>
      <c r="C37" s="221" t="s">
        <v>20</v>
      </c>
      <c r="D37" s="213">
        <v>88000</v>
      </c>
      <c r="E37" s="117" t="s">
        <v>58</v>
      </c>
      <c r="F37" s="90">
        <v>22000</v>
      </c>
    </row>
    <row r="38" spans="1:6" ht="22.5" customHeight="1" x14ac:dyDescent="0.25">
      <c r="A38" s="220"/>
      <c r="B38" s="222"/>
      <c r="C38" s="222"/>
      <c r="D38" s="215"/>
      <c r="E38" s="117" t="s">
        <v>59</v>
      </c>
      <c r="F38" s="90">
        <v>69000</v>
      </c>
    </row>
    <row r="39" spans="1:6" ht="22.5" customHeight="1" x14ac:dyDescent="0.25">
      <c r="A39" s="115">
        <v>6</v>
      </c>
      <c r="B39" s="86" t="s">
        <v>136</v>
      </c>
      <c r="C39" s="86" t="s">
        <v>137</v>
      </c>
      <c r="D39" s="102">
        <v>108000</v>
      </c>
      <c r="E39" s="91" t="s">
        <v>138</v>
      </c>
      <c r="F39" s="92">
        <v>45000</v>
      </c>
    </row>
    <row r="40" spans="1:6" ht="22.5" customHeight="1" x14ac:dyDescent="0.25">
      <c r="A40" s="115">
        <v>7</v>
      </c>
      <c r="B40" s="86" t="s">
        <v>139</v>
      </c>
      <c r="C40" s="86" t="s">
        <v>140</v>
      </c>
      <c r="D40" s="102">
        <v>48000</v>
      </c>
      <c r="E40" s="91"/>
      <c r="F40" s="91"/>
    </row>
    <row r="41" spans="1:6" ht="22.5" customHeight="1" x14ac:dyDescent="0.25">
      <c r="A41" s="208">
        <v>8</v>
      </c>
      <c r="B41" s="210" t="s">
        <v>56</v>
      </c>
      <c r="C41" s="210" t="s">
        <v>141</v>
      </c>
      <c r="D41" s="213">
        <v>120000</v>
      </c>
      <c r="E41" s="88" t="s">
        <v>319</v>
      </c>
      <c r="F41" s="90">
        <v>211000</v>
      </c>
    </row>
    <row r="42" spans="1:6" ht="22.5" customHeight="1" x14ac:dyDescent="0.25">
      <c r="A42" s="209"/>
      <c r="B42" s="211"/>
      <c r="C42" s="211"/>
      <c r="D42" s="214"/>
      <c r="E42" s="88" t="s">
        <v>320</v>
      </c>
      <c r="F42" s="90">
        <v>159000</v>
      </c>
    </row>
    <row r="43" spans="1:6" ht="22.5" customHeight="1" x14ac:dyDescent="0.25">
      <c r="A43" s="209"/>
      <c r="B43" s="212"/>
      <c r="C43" s="212"/>
      <c r="D43" s="215"/>
      <c r="E43" s="117" t="s">
        <v>100</v>
      </c>
      <c r="F43" s="90">
        <v>125000</v>
      </c>
    </row>
    <row r="44" spans="1:6" x14ac:dyDescent="0.25">
      <c r="A44" s="94"/>
      <c r="B44" s="95"/>
      <c r="C44" s="96"/>
      <c r="D44" s="97"/>
      <c r="E44" s="96"/>
      <c r="F44" s="96"/>
    </row>
    <row r="46" spans="1:6" x14ac:dyDescent="0.25">
      <c r="B46" s="81" t="s">
        <v>7</v>
      </c>
    </row>
    <row r="47" spans="1:6" x14ac:dyDescent="0.25">
      <c r="A47" s="82" t="s">
        <v>0</v>
      </c>
      <c r="B47" s="83" t="s">
        <v>1</v>
      </c>
      <c r="C47" s="84" t="s">
        <v>2</v>
      </c>
      <c r="D47" s="84" t="s">
        <v>3</v>
      </c>
      <c r="E47" s="84" t="s">
        <v>4</v>
      </c>
      <c r="F47" s="84" t="s">
        <v>3</v>
      </c>
    </row>
    <row r="48" spans="1:6" ht="26.25" customHeight="1" x14ac:dyDescent="0.25">
      <c r="A48" s="85">
        <v>1</v>
      </c>
      <c r="B48" s="86" t="s">
        <v>115</v>
      </c>
      <c r="C48" s="88"/>
      <c r="D48" s="90"/>
      <c r="E48" s="88" t="s">
        <v>308</v>
      </c>
      <c r="F48" s="90">
        <v>60000</v>
      </c>
    </row>
    <row r="49" spans="1:6" ht="26.25" customHeight="1" x14ac:dyDescent="0.25">
      <c r="A49" s="85">
        <v>2</v>
      </c>
      <c r="B49" s="86" t="s">
        <v>127</v>
      </c>
      <c r="C49" s="88"/>
      <c r="D49" s="88"/>
      <c r="E49" s="88"/>
      <c r="F49" s="88"/>
    </row>
    <row r="50" spans="1:6" ht="32.25" customHeight="1" x14ac:dyDescent="0.25">
      <c r="A50" s="105">
        <v>3</v>
      </c>
      <c r="B50" s="86" t="s">
        <v>118</v>
      </c>
      <c r="C50" s="103"/>
      <c r="D50" s="103"/>
      <c r="E50" s="91" t="s">
        <v>119</v>
      </c>
      <c r="F50" s="90">
        <v>120000</v>
      </c>
    </row>
    <row r="51" spans="1:6" ht="30" customHeight="1" x14ac:dyDescent="0.25">
      <c r="A51" s="85">
        <v>4</v>
      </c>
      <c r="B51" s="86" t="s">
        <v>120</v>
      </c>
      <c r="C51" s="88" t="s">
        <v>38</v>
      </c>
      <c r="D51" s="90">
        <v>86000</v>
      </c>
      <c r="E51" s="88" t="s">
        <v>178</v>
      </c>
      <c r="F51" s="90">
        <v>150000</v>
      </c>
    </row>
    <row r="52" spans="1:6" ht="26.25" customHeight="1" x14ac:dyDescent="0.25">
      <c r="A52" s="85">
        <v>5</v>
      </c>
      <c r="B52" s="86" t="s">
        <v>121</v>
      </c>
      <c r="C52" s="88"/>
      <c r="D52" s="90"/>
      <c r="E52" s="88"/>
      <c r="F52" s="90"/>
    </row>
    <row r="53" spans="1:6" ht="26.25" customHeight="1" x14ac:dyDescent="0.25">
      <c r="A53" s="85">
        <v>6</v>
      </c>
      <c r="B53" s="86" t="s">
        <v>39</v>
      </c>
      <c r="C53" s="91"/>
      <c r="D53" s="90"/>
      <c r="E53" s="88"/>
      <c r="F53" s="90"/>
    </row>
    <row r="54" spans="1:6" ht="26.25" customHeight="1" x14ac:dyDescent="0.25">
      <c r="A54" s="219">
        <v>7</v>
      </c>
      <c r="B54" s="210" t="s">
        <v>142</v>
      </c>
      <c r="C54" s="91" t="s">
        <v>181</v>
      </c>
      <c r="D54" s="90">
        <v>85000</v>
      </c>
      <c r="E54" s="88" t="s">
        <v>183</v>
      </c>
      <c r="F54" s="90">
        <v>195000</v>
      </c>
    </row>
    <row r="55" spans="1:6" ht="26.25" customHeight="1" x14ac:dyDescent="0.25">
      <c r="A55" s="220"/>
      <c r="B55" s="212"/>
      <c r="C55" s="91" t="s">
        <v>182</v>
      </c>
      <c r="D55" s="104">
        <v>81000</v>
      </c>
      <c r="E55" s="91"/>
      <c r="F55" s="92"/>
    </row>
    <row r="56" spans="1:6" ht="26.25" customHeight="1" x14ac:dyDescent="0.25">
      <c r="A56" s="219">
        <v>8</v>
      </c>
      <c r="B56" s="210" t="s">
        <v>122</v>
      </c>
      <c r="C56" s="210" t="s">
        <v>61</v>
      </c>
      <c r="D56" s="213">
        <v>138000</v>
      </c>
      <c r="E56" s="88" t="s">
        <v>179</v>
      </c>
      <c r="F56" s="90">
        <v>125000</v>
      </c>
    </row>
    <row r="57" spans="1:6" ht="26.25" customHeight="1" x14ac:dyDescent="0.25">
      <c r="A57" s="220"/>
      <c r="B57" s="212"/>
      <c r="C57" s="212"/>
      <c r="D57" s="215"/>
      <c r="E57" s="88" t="s">
        <v>123</v>
      </c>
      <c r="F57" s="90">
        <v>110000</v>
      </c>
    </row>
    <row r="59" spans="1:6" x14ac:dyDescent="0.25">
      <c r="B59" s="81" t="s">
        <v>8</v>
      </c>
    </row>
    <row r="60" spans="1:6" x14ac:dyDescent="0.25">
      <c r="A60" s="82" t="s">
        <v>0</v>
      </c>
      <c r="B60" s="83" t="s">
        <v>1</v>
      </c>
      <c r="C60" s="84" t="s">
        <v>2</v>
      </c>
      <c r="D60" s="84" t="s">
        <v>3</v>
      </c>
      <c r="E60" s="84" t="s">
        <v>4</v>
      </c>
      <c r="F60" s="84" t="s">
        <v>3</v>
      </c>
    </row>
    <row r="61" spans="1:6" ht="24.75" customHeight="1" x14ac:dyDescent="0.25">
      <c r="A61" s="85">
        <v>1</v>
      </c>
      <c r="B61" s="86" t="s">
        <v>115</v>
      </c>
      <c r="C61" s="88"/>
      <c r="D61" s="90"/>
      <c r="E61" s="88" t="s">
        <v>308</v>
      </c>
      <c r="F61" s="90">
        <v>60000</v>
      </c>
    </row>
    <row r="62" spans="1:6" ht="24.75" customHeight="1" x14ac:dyDescent="0.25">
      <c r="A62" s="105">
        <v>2</v>
      </c>
      <c r="B62" s="86" t="s">
        <v>118</v>
      </c>
      <c r="C62" s="103"/>
      <c r="D62" s="103"/>
      <c r="E62" s="91" t="s">
        <v>119</v>
      </c>
      <c r="F62" s="90">
        <v>120000</v>
      </c>
    </row>
    <row r="63" spans="1:6" ht="24.75" customHeight="1" x14ac:dyDescent="0.25">
      <c r="A63" s="85">
        <v>3</v>
      </c>
      <c r="B63" s="86" t="s">
        <v>120</v>
      </c>
      <c r="C63" s="88" t="s">
        <v>22</v>
      </c>
      <c r="D63" s="90">
        <v>86000</v>
      </c>
      <c r="E63" s="88" t="s">
        <v>178</v>
      </c>
      <c r="F63" s="90">
        <v>150000</v>
      </c>
    </row>
    <row r="64" spans="1:6" ht="24.75" customHeight="1" x14ac:dyDescent="0.25">
      <c r="A64" s="219">
        <v>4</v>
      </c>
      <c r="B64" s="86" t="s">
        <v>121</v>
      </c>
      <c r="C64" s="88"/>
      <c r="D64" s="90"/>
      <c r="E64" s="88"/>
      <c r="F64" s="90"/>
    </row>
    <row r="65" spans="1:6" ht="24.75" customHeight="1" x14ac:dyDescent="0.25">
      <c r="A65" s="220"/>
      <c r="B65" s="86" t="s">
        <v>39</v>
      </c>
      <c r="C65" s="88"/>
      <c r="D65" s="90"/>
      <c r="E65" s="88"/>
      <c r="F65" s="90"/>
    </row>
    <row r="66" spans="1:6" ht="24.75" customHeight="1" x14ac:dyDescent="0.25">
      <c r="A66" s="85">
        <v>5</v>
      </c>
      <c r="B66" s="86" t="s">
        <v>99</v>
      </c>
      <c r="C66" s="91"/>
      <c r="D66" s="90"/>
      <c r="E66" s="88"/>
      <c r="F66" s="90"/>
    </row>
    <row r="67" spans="1:6" ht="24.75" customHeight="1" x14ac:dyDescent="0.25">
      <c r="A67" s="219">
        <v>6</v>
      </c>
      <c r="B67" s="210" t="s">
        <v>142</v>
      </c>
      <c r="C67" s="91" t="s">
        <v>181</v>
      </c>
      <c r="D67" s="90">
        <v>85000</v>
      </c>
      <c r="E67" s="88" t="s">
        <v>183</v>
      </c>
      <c r="F67" s="90">
        <v>195000</v>
      </c>
    </row>
    <row r="68" spans="1:6" ht="24.75" customHeight="1" x14ac:dyDescent="0.25">
      <c r="A68" s="220"/>
      <c r="B68" s="212"/>
      <c r="C68" s="91" t="s">
        <v>182</v>
      </c>
      <c r="D68" s="104">
        <v>81000</v>
      </c>
      <c r="E68" s="91"/>
      <c r="F68" s="92"/>
    </row>
    <row r="69" spans="1:6" ht="24.75" customHeight="1" x14ac:dyDescent="0.25">
      <c r="A69" s="219">
        <v>7</v>
      </c>
      <c r="B69" s="210" t="s">
        <v>122</v>
      </c>
      <c r="C69" s="210" t="s">
        <v>61</v>
      </c>
      <c r="D69" s="213">
        <v>138000</v>
      </c>
      <c r="E69" s="88" t="s">
        <v>179</v>
      </c>
      <c r="F69" s="90">
        <v>125000</v>
      </c>
    </row>
    <row r="70" spans="1:6" ht="24.75" customHeight="1" x14ac:dyDescent="0.25">
      <c r="A70" s="220"/>
      <c r="B70" s="212"/>
      <c r="C70" s="212"/>
      <c r="D70" s="215"/>
      <c r="E70" s="88" t="s">
        <v>123</v>
      </c>
      <c r="F70" s="90">
        <v>110000</v>
      </c>
    </row>
    <row r="72" spans="1:6" x14ac:dyDescent="0.25">
      <c r="B72" s="81" t="s">
        <v>9</v>
      </c>
    </row>
    <row r="73" spans="1:6" x14ac:dyDescent="0.25">
      <c r="A73" s="82" t="s">
        <v>0</v>
      </c>
      <c r="B73" s="83" t="s">
        <v>1</v>
      </c>
      <c r="C73" s="84" t="s">
        <v>2</v>
      </c>
      <c r="D73" s="84" t="s">
        <v>3</v>
      </c>
      <c r="E73" s="84" t="s">
        <v>4</v>
      </c>
      <c r="F73" s="84" t="s">
        <v>3</v>
      </c>
    </row>
    <row r="74" spans="1:6" ht="23.25" customHeight="1" x14ac:dyDescent="0.25">
      <c r="A74" s="106">
        <v>1</v>
      </c>
      <c r="B74" s="86" t="s">
        <v>143</v>
      </c>
      <c r="C74" s="86"/>
      <c r="D74" s="86"/>
      <c r="E74" s="88"/>
      <c r="F74" s="88"/>
    </row>
    <row r="75" spans="1:6" ht="23.25" customHeight="1" x14ac:dyDescent="0.25">
      <c r="A75" s="219">
        <v>2</v>
      </c>
      <c r="B75" s="86" t="s">
        <v>144</v>
      </c>
      <c r="C75" s="86"/>
      <c r="D75" s="86"/>
      <c r="E75" s="88"/>
      <c r="F75" s="88"/>
    </row>
    <row r="76" spans="1:6" ht="23.25" customHeight="1" x14ac:dyDescent="0.25">
      <c r="A76" s="220"/>
      <c r="B76" s="86" t="s">
        <v>145</v>
      </c>
      <c r="C76" s="86"/>
      <c r="D76" s="86"/>
      <c r="E76" s="88"/>
      <c r="F76" s="88"/>
    </row>
    <row r="77" spans="1:6" ht="23.25" customHeight="1" x14ac:dyDescent="0.25">
      <c r="A77" s="85">
        <v>3</v>
      </c>
      <c r="B77" s="86" t="s">
        <v>146</v>
      </c>
      <c r="C77" s="86"/>
      <c r="D77" s="86"/>
      <c r="E77" s="88"/>
      <c r="F77" s="88"/>
    </row>
    <row r="78" spans="1:6" ht="23.25" customHeight="1" x14ac:dyDescent="0.25">
      <c r="A78" s="85">
        <v>4</v>
      </c>
      <c r="B78" s="86" t="s">
        <v>39</v>
      </c>
      <c r="C78" s="86"/>
      <c r="D78" s="86"/>
      <c r="E78" s="88"/>
      <c r="F78" s="88"/>
    </row>
    <row r="79" spans="1:6" ht="23.25" customHeight="1" x14ac:dyDescent="0.25">
      <c r="A79" s="85">
        <v>5</v>
      </c>
      <c r="B79" s="86" t="s">
        <v>147</v>
      </c>
      <c r="C79" s="86"/>
      <c r="D79" s="86"/>
      <c r="E79" s="88"/>
      <c r="F79" s="88"/>
    </row>
    <row r="80" spans="1:6" ht="23.25" customHeight="1" x14ac:dyDescent="0.25">
      <c r="A80" s="219">
        <v>6</v>
      </c>
      <c r="B80" s="221" t="s">
        <v>148</v>
      </c>
      <c r="C80" s="86" t="s">
        <v>149</v>
      </c>
      <c r="D80" s="87">
        <v>85000</v>
      </c>
      <c r="E80" s="228" t="s">
        <v>150</v>
      </c>
      <c r="F80" s="230">
        <v>195000</v>
      </c>
    </row>
    <row r="81" spans="1:6" ht="23.25" customHeight="1" x14ac:dyDescent="0.25">
      <c r="A81" s="220"/>
      <c r="B81" s="222"/>
      <c r="C81" s="86" t="s">
        <v>151</v>
      </c>
      <c r="D81" s="87">
        <v>81000</v>
      </c>
      <c r="E81" s="229"/>
      <c r="F81" s="220"/>
    </row>
    <row r="82" spans="1:6" ht="23.25" customHeight="1" x14ac:dyDescent="0.25">
      <c r="A82" s="85">
        <v>7</v>
      </c>
      <c r="B82" s="86" t="s">
        <v>152</v>
      </c>
      <c r="C82" s="86"/>
      <c r="D82" s="86"/>
      <c r="E82" s="88"/>
      <c r="F82" s="88"/>
    </row>
    <row r="85" spans="1:6" x14ac:dyDescent="0.25">
      <c r="B85" s="81" t="s">
        <v>10</v>
      </c>
    </row>
    <row r="86" spans="1:6" x14ac:dyDescent="0.25">
      <c r="A86" s="82" t="s">
        <v>0</v>
      </c>
      <c r="B86" s="83" t="s">
        <v>1</v>
      </c>
      <c r="C86" s="84" t="s">
        <v>2</v>
      </c>
      <c r="D86" s="84" t="s">
        <v>3</v>
      </c>
      <c r="E86" s="84" t="s">
        <v>4</v>
      </c>
      <c r="F86" s="84" t="s">
        <v>3</v>
      </c>
    </row>
    <row r="87" spans="1:6" ht="25.5" customHeight="1" x14ac:dyDescent="0.25">
      <c r="A87" s="85">
        <v>1</v>
      </c>
      <c r="B87" s="107" t="s">
        <v>153</v>
      </c>
      <c r="C87" s="107"/>
      <c r="D87" s="107"/>
      <c r="E87" s="91"/>
      <c r="F87" s="91"/>
    </row>
    <row r="88" spans="1:6" ht="25.5" customHeight="1" x14ac:dyDescent="0.25">
      <c r="A88" s="219">
        <v>2</v>
      </c>
      <c r="B88" s="231" t="s">
        <v>154</v>
      </c>
      <c r="C88" s="107" t="s">
        <v>155</v>
      </c>
      <c r="D88" s="108">
        <v>117000</v>
      </c>
      <c r="E88" s="91"/>
      <c r="F88" s="91"/>
    </row>
    <row r="89" spans="1:6" ht="25.5" customHeight="1" x14ac:dyDescent="0.25">
      <c r="A89" s="220"/>
      <c r="B89" s="232"/>
      <c r="C89" s="107" t="s">
        <v>21</v>
      </c>
      <c r="D89" s="108">
        <v>91000</v>
      </c>
      <c r="E89" s="91"/>
      <c r="F89" s="91"/>
    </row>
    <row r="90" spans="1:6" ht="25.5" customHeight="1" x14ac:dyDescent="0.25">
      <c r="A90" s="219">
        <v>3</v>
      </c>
      <c r="B90" s="107" t="s">
        <v>156</v>
      </c>
      <c r="C90" s="86" t="s">
        <v>137</v>
      </c>
      <c r="D90" s="87">
        <v>108000</v>
      </c>
      <c r="E90" s="91" t="s">
        <v>138</v>
      </c>
      <c r="F90" s="92">
        <v>45000</v>
      </c>
    </row>
    <row r="91" spans="1:6" ht="25.5" customHeight="1" x14ac:dyDescent="0.25">
      <c r="A91" s="220"/>
      <c r="B91" s="107" t="s">
        <v>157</v>
      </c>
      <c r="C91" s="107"/>
      <c r="D91" s="107"/>
      <c r="E91" s="91"/>
      <c r="F91" s="91"/>
    </row>
    <row r="92" spans="1:6" ht="25.5" customHeight="1" x14ac:dyDescent="0.25">
      <c r="A92" s="93">
        <v>4</v>
      </c>
      <c r="B92" s="107" t="s">
        <v>39</v>
      </c>
      <c r="C92" s="107"/>
      <c r="D92" s="107"/>
      <c r="E92" s="91"/>
      <c r="F92" s="91"/>
    </row>
    <row r="93" spans="1:6" ht="30.75" customHeight="1" x14ac:dyDescent="0.25">
      <c r="A93" s="93">
        <v>5</v>
      </c>
      <c r="B93" s="107" t="s">
        <v>159</v>
      </c>
      <c r="C93" s="107"/>
      <c r="D93" s="107"/>
      <c r="E93" s="91"/>
      <c r="F93" s="91"/>
    </row>
    <row r="94" spans="1:6" ht="25.5" customHeight="1" x14ac:dyDescent="0.25">
      <c r="A94" s="85">
        <v>6</v>
      </c>
      <c r="B94" s="107" t="s">
        <v>160</v>
      </c>
      <c r="C94" s="107"/>
      <c r="D94" s="108"/>
      <c r="E94" s="91"/>
      <c r="F94" s="91"/>
    </row>
    <row r="95" spans="1:6" ht="25.5" customHeight="1" x14ac:dyDescent="0.25">
      <c r="A95" s="208">
        <v>7</v>
      </c>
      <c r="B95" s="210" t="s">
        <v>56</v>
      </c>
      <c r="C95" s="210" t="s">
        <v>141</v>
      </c>
      <c r="D95" s="213">
        <v>120000</v>
      </c>
      <c r="E95" s="88" t="s">
        <v>319</v>
      </c>
      <c r="F95" s="90">
        <v>211000</v>
      </c>
    </row>
    <row r="96" spans="1:6" ht="25.5" customHeight="1" x14ac:dyDescent="0.25">
      <c r="A96" s="209"/>
      <c r="B96" s="211"/>
      <c r="C96" s="211"/>
      <c r="D96" s="214"/>
      <c r="E96" s="88" t="s">
        <v>320</v>
      </c>
      <c r="F96" s="90">
        <v>159000</v>
      </c>
    </row>
    <row r="97" spans="1:6" ht="25.5" customHeight="1" x14ac:dyDescent="0.25">
      <c r="A97" s="209"/>
      <c r="B97" s="212"/>
      <c r="C97" s="212"/>
      <c r="D97" s="215"/>
      <c r="E97" s="117" t="s">
        <v>100</v>
      </c>
      <c r="F97" s="90">
        <v>125000</v>
      </c>
    </row>
    <row r="98" spans="1:6" ht="25.5" customHeight="1" x14ac:dyDescent="0.25">
      <c r="A98" s="223">
        <v>8</v>
      </c>
      <c r="B98" s="231" t="s">
        <v>158</v>
      </c>
      <c r="C98" s="233" t="s">
        <v>61</v>
      </c>
      <c r="D98" s="234">
        <v>138000</v>
      </c>
      <c r="E98" s="88" t="s">
        <v>123</v>
      </c>
      <c r="F98" s="90">
        <v>110000</v>
      </c>
    </row>
    <row r="99" spans="1:6" ht="25.5" customHeight="1" x14ac:dyDescent="0.25">
      <c r="A99" s="223"/>
      <c r="B99" s="232"/>
      <c r="C99" s="233"/>
      <c r="D99" s="234"/>
      <c r="E99" s="88" t="s">
        <v>124</v>
      </c>
      <c r="F99" s="90">
        <v>125000</v>
      </c>
    </row>
    <row r="101" spans="1:6" x14ac:dyDescent="0.25">
      <c r="B101" s="81" t="s">
        <v>167</v>
      </c>
    </row>
    <row r="102" spans="1:6" x14ac:dyDescent="0.25">
      <c r="A102" s="82" t="s">
        <v>0</v>
      </c>
      <c r="B102" s="83" t="s">
        <v>1</v>
      </c>
      <c r="C102" s="84" t="s">
        <v>2</v>
      </c>
      <c r="D102" s="84" t="s">
        <v>3</v>
      </c>
      <c r="E102" s="84" t="s">
        <v>4</v>
      </c>
      <c r="F102" s="84" t="s">
        <v>3</v>
      </c>
    </row>
    <row r="103" spans="1:6" ht="24" customHeight="1" x14ac:dyDescent="0.25">
      <c r="A103" s="85">
        <v>1</v>
      </c>
      <c r="B103" s="86" t="s">
        <v>161</v>
      </c>
      <c r="C103" s="86"/>
      <c r="D103" s="86"/>
      <c r="E103" s="110"/>
      <c r="F103" s="111"/>
    </row>
    <row r="104" spans="1:6" ht="24" customHeight="1" x14ac:dyDescent="0.25">
      <c r="A104" s="219">
        <v>2</v>
      </c>
      <c r="B104" s="221" t="s">
        <v>129</v>
      </c>
      <c r="C104" s="221" t="s">
        <v>54</v>
      </c>
      <c r="D104" s="213">
        <v>137000</v>
      </c>
      <c r="E104" s="91" t="s">
        <v>130</v>
      </c>
      <c r="F104" s="92">
        <v>115000</v>
      </c>
    </row>
    <row r="105" spans="1:6" ht="24" customHeight="1" x14ac:dyDescent="0.25">
      <c r="A105" s="220"/>
      <c r="B105" s="222"/>
      <c r="C105" s="222"/>
      <c r="D105" s="215"/>
      <c r="E105" s="91" t="s">
        <v>131</v>
      </c>
      <c r="F105" s="92">
        <v>75000</v>
      </c>
    </row>
    <row r="106" spans="1:6" ht="24" customHeight="1" x14ac:dyDescent="0.25">
      <c r="A106" s="85">
        <v>3</v>
      </c>
      <c r="B106" s="86" t="s">
        <v>162</v>
      </c>
      <c r="C106" s="86"/>
      <c r="D106" s="86"/>
      <c r="E106" s="88"/>
      <c r="F106" s="88"/>
    </row>
    <row r="107" spans="1:6" ht="24" customHeight="1" x14ac:dyDescent="0.25">
      <c r="A107" s="85">
        <v>4</v>
      </c>
      <c r="B107" s="86" t="s">
        <v>166</v>
      </c>
      <c r="C107" s="86"/>
      <c r="D107" s="86"/>
      <c r="E107" s="88"/>
      <c r="F107" s="88"/>
    </row>
    <row r="108" spans="1:6" ht="24" customHeight="1" x14ac:dyDescent="0.25">
      <c r="A108" s="85">
        <v>5</v>
      </c>
      <c r="B108" s="86" t="s">
        <v>163</v>
      </c>
      <c r="C108" s="86"/>
      <c r="D108" s="86"/>
      <c r="E108" s="88"/>
      <c r="F108" s="88"/>
    </row>
    <row r="109" spans="1:6" ht="24" customHeight="1" x14ac:dyDescent="0.25">
      <c r="A109" s="208">
        <v>6</v>
      </c>
      <c r="B109" s="86" t="s">
        <v>164</v>
      </c>
      <c r="C109" s="86"/>
      <c r="D109" s="86"/>
      <c r="E109" s="88"/>
      <c r="F109" s="88"/>
    </row>
    <row r="110" spans="1:6" ht="24" customHeight="1" x14ac:dyDescent="0.25">
      <c r="A110" s="240"/>
      <c r="B110" s="86" t="s">
        <v>39</v>
      </c>
      <c r="C110" s="86"/>
      <c r="D110" s="86"/>
      <c r="E110" s="88"/>
      <c r="F110" s="88"/>
    </row>
    <row r="111" spans="1:6" ht="24" customHeight="1" x14ac:dyDescent="0.25">
      <c r="A111" s="85">
        <v>7</v>
      </c>
      <c r="B111" s="86" t="s">
        <v>165</v>
      </c>
      <c r="C111" s="86"/>
      <c r="D111" s="86"/>
      <c r="E111" s="88"/>
      <c r="F111" s="88"/>
    </row>
    <row r="112" spans="1:6" ht="24" customHeight="1" x14ac:dyDescent="0.25">
      <c r="A112" s="113">
        <v>8</v>
      </c>
      <c r="B112" s="86" t="s">
        <v>93</v>
      </c>
      <c r="C112" s="86"/>
      <c r="D112" s="86"/>
      <c r="E112" s="88"/>
      <c r="F112" s="88"/>
    </row>
    <row r="113" spans="1:6" ht="24" customHeight="1" x14ac:dyDescent="0.25">
      <c r="A113" s="113">
        <v>9</v>
      </c>
      <c r="B113" s="86" t="s">
        <v>94</v>
      </c>
      <c r="C113" s="86"/>
      <c r="D113" s="86"/>
      <c r="E113" s="88"/>
      <c r="F113" s="88"/>
    </row>
    <row r="116" spans="1:6" x14ac:dyDescent="0.25">
      <c r="B116" s="81" t="s">
        <v>11</v>
      </c>
    </row>
    <row r="117" spans="1:6" x14ac:dyDescent="0.25">
      <c r="A117" s="82" t="s">
        <v>0</v>
      </c>
      <c r="B117" s="83" t="s">
        <v>1</v>
      </c>
      <c r="C117" s="84" t="s">
        <v>2</v>
      </c>
      <c r="D117" s="84" t="s">
        <v>3</v>
      </c>
      <c r="E117" s="84" t="s">
        <v>4</v>
      </c>
      <c r="F117" s="84" t="s">
        <v>3</v>
      </c>
    </row>
    <row r="118" spans="1:6" ht="25.5" customHeight="1" x14ac:dyDescent="0.25">
      <c r="A118" s="85">
        <v>1</v>
      </c>
      <c r="B118" s="86" t="s">
        <v>40</v>
      </c>
      <c r="C118" s="86"/>
      <c r="D118" s="86"/>
      <c r="E118" s="88"/>
      <c r="F118" s="88"/>
    </row>
    <row r="119" spans="1:6" ht="25.5" customHeight="1" x14ac:dyDescent="0.25">
      <c r="A119" s="85">
        <v>2</v>
      </c>
      <c r="B119" s="86" t="s">
        <v>117</v>
      </c>
      <c r="C119" s="86"/>
      <c r="D119" s="86"/>
      <c r="E119" s="88"/>
      <c r="F119" s="88"/>
    </row>
    <row r="120" spans="1:6" ht="25.5" customHeight="1" x14ac:dyDescent="0.25">
      <c r="A120" s="219">
        <v>3</v>
      </c>
      <c r="B120" s="210" t="s">
        <v>176</v>
      </c>
      <c r="C120" s="112"/>
      <c r="D120" s="112"/>
      <c r="E120" s="88" t="s">
        <v>321</v>
      </c>
      <c r="F120" s="90">
        <v>37000</v>
      </c>
    </row>
    <row r="121" spans="1:6" ht="30" customHeight="1" x14ac:dyDescent="0.25">
      <c r="A121" s="220"/>
      <c r="B121" s="212"/>
      <c r="C121" s="99"/>
      <c r="D121" s="99"/>
      <c r="E121" s="91" t="s">
        <v>322</v>
      </c>
      <c r="F121" s="90">
        <v>115000</v>
      </c>
    </row>
    <row r="122" spans="1:6" ht="25.5" customHeight="1" x14ac:dyDescent="0.25">
      <c r="A122" s="219">
        <v>4</v>
      </c>
      <c r="B122" s="210" t="s">
        <v>168</v>
      </c>
      <c r="C122" s="210" t="s">
        <v>54</v>
      </c>
      <c r="D122" s="225">
        <v>137000</v>
      </c>
      <c r="E122" s="91" t="s">
        <v>130</v>
      </c>
      <c r="F122" s="92">
        <v>115000</v>
      </c>
    </row>
    <row r="123" spans="1:6" ht="25.5" customHeight="1" x14ac:dyDescent="0.25">
      <c r="A123" s="224"/>
      <c r="B123" s="211"/>
      <c r="C123" s="211"/>
      <c r="D123" s="226"/>
      <c r="E123" s="91" t="s">
        <v>184</v>
      </c>
      <c r="F123" s="92">
        <v>160000</v>
      </c>
    </row>
    <row r="124" spans="1:6" ht="25.5" customHeight="1" x14ac:dyDescent="0.25">
      <c r="A124" s="224"/>
      <c r="B124" s="212"/>
      <c r="C124" s="212"/>
      <c r="D124" s="227"/>
      <c r="E124" s="91" t="s">
        <v>131</v>
      </c>
      <c r="F124" s="92">
        <v>75000</v>
      </c>
    </row>
    <row r="125" spans="1:6" ht="25.5" customHeight="1" x14ac:dyDescent="0.25">
      <c r="A125" s="114">
        <v>5</v>
      </c>
      <c r="B125" s="86" t="s">
        <v>136</v>
      </c>
      <c r="C125" s="86" t="s">
        <v>137</v>
      </c>
      <c r="D125" s="87">
        <v>108000</v>
      </c>
      <c r="E125" s="91" t="s">
        <v>138</v>
      </c>
      <c r="F125" s="92">
        <v>45000</v>
      </c>
    </row>
    <row r="126" spans="1:6" ht="25.5" customHeight="1" x14ac:dyDescent="0.25">
      <c r="A126" s="85">
        <v>6</v>
      </c>
      <c r="B126" s="86" t="s">
        <v>169</v>
      </c>
      <c r="C126" s="86"/>
      <c r="D126" s="86"/>
      <c r="E126" s="88"/>
      <c r="F126" s="88"/>
    </row>
    <row r="127" spans="1:6" ht="25.5" customHeight="1" x14ac:dyDescent="0.25">
      <c r="A127" s="85">
        <v>7</v>
      </c>
      <c r="B127" s="86" t="s">
        <v>39</v>
      </c>
      <c r="C127" s="86"/>
      <c r="D127" s="86"/>
      <c r="E127" s="88"/>
      <c r="F127" s="88"/>
    </row>
    <row r="128" spans="1:6" ht="25.5" customHeight="1" x14ac:dyDescent="0.25">
      <c r="A128" s="85">
        <v>8</v>
      </c>
      <c r="B128" s="86" t="s">
        <v>170</v>
      </c>
      <c r="C128" s="86"/>
      <c r="D128" s="86"/>
      <c r="E128" s="88" t="s">
        <v>53</v>
      </c>
      <c r="F128" s="90">
        <v>35000</v>
      </c>
    </row>
    <row r="129" spans="1:6" ht="25.5" customHeight="1" x14ac:dyDescent="0.25">
      <c r="A129" s="219">
        <v>9</v>
      </c>
      <c r="B129" s="210" t="s">
        <v>171</v>
      </c>
      <c r="C129" s="210" t="s">
        <v>141</v>
      </c>
      <c r="D129" s="213">
        <v>120000</v>
      </c>
      <c r="E129" s="88" t="s">
        <v>319</v>
      </c>
      <c r="F129" s="90">
        <v>211000</v>
      </c>
    </row>
    <row r="130" spans="1:6" ht="25.5" customHeight="1" x14ac:dyDescent="0.25">
      <c r="A130" s="224"/>
      <c r="B130" s="211"/>
      <c r="C130" s="211"/>
      <c r="D130" s="214"/>
      <c r="E130" s="88" t="s">
        <v>320</v>
      </c>
      <c r="F130" s="90">
        <v>159000</v>
      </c>
    </row>
    <row r="131" spans="1:6" ht="25.5" customHeight="1" x14ac:dyDescent="0.25">
      <c r="A131" s="220"/>
      <c r="B131" s="212"/>
      <c r="C131" s="212"/>
      <c r="D131" s="215"/>
      <c r="E131" s="117" t="s">
        <v>100</v>
      </c>
      <c r="F131" s="90">
        <v>125000</v>
      </c>
    </row>
    <row r="132" spans="1:6" ht="32.25" customHeight="1" x14ac:dyDescent="0.25">
      <c r="A132" s="109">
        <v>10</v>
      </c>
      <c r="B132" s="86" t="s">
        <v>172</v>
      </c>
      <c r="C132" s="86"/>
      <c r="D132" s="86"/>
      <c r="E132" s="88"/>
      <c r="F132" s="88"/>
    </row>
    <row r="135" spans="1:6" x14ac:dyDescent="0.25">
      <c r="B135" s="81" t="s">
        <v>12</v>
      </c>
    </row>
    <row r="136" spans="1:6" x14ac:dyDescent="0.25">
      <c r="A136" s="82" t="s">
        <v>0</v>
      </c>
      <c r="B136" s="83" t="s">
        <v>1</v>
      </c>
      <c r="C136" s="84" t="s">
        <v>2</v>
      </c>
      <c r="D136" s="84" t="s">
        <v>3</v>
      </c>
      <c r="E136" s="84" t="s">
        <v>4</v>
      </c>
      <c r="F136" s="84" t="s">
        <v>3</v>
      </c>
    </row>
    <row r="137" spans="1:6" ht="26.25" customHeight="1" x14ac:dyDescent="0.25">
      <c r="A137" s="85">
        <v>1</v>
      </c>
      <c r="B137" s="86" t="s">
        <v>40</v>
      </c>
      <c r="C137" s="86"/>
      <c r="D137" s="86"/>
      <c r="E137" s="88"/>
      <c r="F137" s="88"/>
    </row>
    <row r="138" spans="1:6" ht="26.25" customHeight="1" x14ac:dyDescent="0.25">
      <c r="A138" s="219">
        <v>2</v>
      </c>
      <c r="B138" s="210" t="s">
        <v>129</v>
      </c>
      <c r="C138" s="210" t="s">
        <v>54</v>
      </c>
      <c r="D138" s="225">
        <v>137000</v>
      </c>
      <c r="E138" s="91" t="s">
        <v>130</v>
      </c>
      <c r="F138" s="92">
        <v>115000</v>
      </c>
    </row>
    <row r="139" spans="1:6" ht="26.25" customHeight="1" x14ac:dyDescent="0.25">
      <c r="A139" s="224"/>
      <c r="B139" s="211"/>
      <c r="C139" s="211"/>
      <c r="D139" s="226"/>
      <c r="E139" s="91" t="s">
        <v>184</v>
      </c>
      <c r="F139" s="92">
        <v>160000</v>
      </c>
    </row>
    <row r="140" spans="1:6" ht="26.25" customHeight="1" x14ac:dyDescent="0.25">
      <c r="A140" s="220"/>
      <c r="B140" s="212"/>
      <c r="C140" s="212"/>
      <c r="D140" s="227"/>
      <c r="E140" s="91" t="s">
        <v>131</v>
      </c>
      <c r="F140" s="92">
        <v>78000</v>
      </c>
    </row>
    <row r="141" spans="1:6" ht="26.25" customHeight="1" x14ac:dyDescent="0.25">
      <c r="A141" s="85">
        <v>3</v>
      </c>
      <c r="B141" s="86" t="s">
        <v>41</v>
      </c>
      <c r="C141" s="86" t="s">
        <v>97</v>
      </c>
      <c r="D141" s="87">
        <v>100000</v>
      </c>
      <c r="E141" s="88" t="s">
        <v>173</v>
      </c>
      <c r="F141" s="90">
        <v>71000</v>
      </c>
    </row>
    <row r="142" spans="1:6" ht="26.25" customHeight="1" x14ac:dyDescent="0.25">
      <c r="A142" s="85">
        <v>4</v>
      </c>
      <c r="B142" s="86" t="s">
        <v>136</v>
      </c>
      <c r="C142" s="86" t="s">
        <v>137</v>
      </c>
      <c r="D142" s="87">
        <v>108000</v>
      </c>
      <c r="E142" s="91" t="s">
        <v>138</v>
      </c>
      <c r="F142" s="92">
        <v>45000</v>
      </c>
    </row>
    <row r="143" spans="1:6" ht="26.25" customHeight="1" x14ac:dyDescent="0.25">
      <c r="A143" s="106">
        <v>5</v>
      </c>
      <c r="B143" s="86" t="s">
        <v>177</v>
      </c>
      <c r="C143" s="86"/>
      <c r="D143" s="87"/>
      <c r="E143" s="91"/>
      <c r="F143" s="92"/>
    </row>
    <row r="144" spans="1:6" ht="26.25" customHeight="1" x14ac:dyDescent="0.25">
      <c r="A144" s="106">
        <v>6</v>
      </c>
      <c r="B144" s="86" t="s">
        <v>111</v>
      </c>
      <c r="C144" s="86"/>
      <c r="D144" s="87"/>
      <c r="E144" s="91"/>
      <c r="F144" s="92"/>
    </row>
    <row r="145" spans="1:6" ht="26.25" customHeight="1" x14ac:dyDescent="0.25">
      <c r="A145" s="113">
        <v>7</v>
      </c>
      <c r="B145" s="86" t="s">
        <v>174</v>
      </c>
      <c r="C145" s="86"/>
      <c r="D145" s="86"/>
      <c r="E145" s="88"/>
      <c r="F145" s="88"/>
    </row>
    <row r="146" spans="1:6" ht="26.25" customHeight="1" x14ac:dyDescent="0.25">
      <c r="A146" s="113">
        <v>8</v>
      </c>
      <c r="B146" s="86" t="s">
        <v>175</v>
      </c>
      <c r="C146" s="86"/>
      <c r="D146" s="86"/>
      <c r="E146" s="88"/>
      <c r="F146" s="88"/>
    </row>
    <row r="147" spans="1:6" ht="26.25" customHeight="1" x14ac:dyDescent="0.25">
      <c r="A147" s="208">
        <v>9</v>
      </c>
      <c r="B147" s="210" t="s">
        <v>56</v>
      </c>
      <c r="C147" s="210" t="s">
        <v>141</v>
      </c>
      <c r="D147" s="213">
        <v>120000</v>
      </c>
      <c r="E147" s="88" t="s">
        <v>319</v>
      </c>
      <c r="F147" s="90">
        <v>211000</v>
      </c>
    </row>
    <row r="148" spans="1:6" ht="26.25" customHeight="1" x14ac:dyDescent="0.25">
      <c r="A148" s="209"/>
      <c r="B148" s="211"/>
      <c r="C148" s="211"/>
      <c r="D148" s="214"/>
      <c r="E148" s="88" t="s">
        <v>320</v>
      </c>
      <c r="F148" s="90">
        <v>159000</v>
      </c>
    </row>
    <row r="149" spans="1:6" ht="26.25" customHeight="1" x14ac:dyDescent="0.25">
      <c r="A149" s="209"/>
      <c r="B149" s="212"/>
      <c r="C149" s="212"/>
      <c r="D149" s="215"/>
      <c r="E149" s="117" t="s">
        <v>100</v>
      </c>
      <c r="F149" s="90">
        <v>125000</v>
      </c>
    </row>
  </sheetData>
  <mergeCells count="74">
    <mergeCell ref="C41:C43"/>
    <mergeCell ref="D41:D43"/>
    <mergeCell ref="A147:A149"/>
    <mergeCell ref="B147:B149"/>
    <mergeCell ref="C147:C149"/>
    <mergeCell ref="D147:D149"/>
    <mergeCell ref="A129:A131"/>
    <mergeCell ref="B129:B131"/>
    <mergeCell ref="C129:C131"/>
    <mergeCell ref="D129:D131"/>
    <mergeCell ref="B138:B140"/>
    <mergeCell ref="C138:C140"/>
    <mergeCell ref="D138:D140"/>
    <mergeCell ref="A109:A110"/>
    <mergeCell ref="A95:A97"/>
    <mergeCell ref="B95:B97"/>
    <mergeCell ref="A104:A105"/>
    <mergeCell ref="B104:B105"/>
    <mergeCell ref="A41:A43"/>
    <mergeCell ref="B41:B43"/>
    <mergeCell ref="D56:D57"/>
    <mergeCell ref="C69:C70"/>
    <mergeCell ref="D69:D70"/>
    <mergeCell ref="A80:A81"/>
    <mergeCell ref="A90:A91"/>
    <mergeCell ref="D32:D34"/>
    <mergeCell ref="C37:C38"/>
    <mergeCell ref="D37:D38"/>
    <mergeCell ref="A2:F2"/>
    <mergeCell ref="A9:A10"/>
    <mergeCell ref="A37:A38"/>
    <mergeCell ref="B37:B38"/>
    <mergeCell ref="A32:A34"/>
    <mergeCell ref="B32:B34"/>
    <mergeCell ref="C32:C34"/>
    <mergeCell ref="D14:D15"/>
    <mergeCell ref="A14:A15"/>
    <mergeCell ref="B14:B15"/>
    <mergeCell ref="C26:C27"/>
    <mergeCell ref="D26:D27"/>
    <mergeCell ref="A26:A27"/>
    <mergeCell ref="E80:E81"/>
    <mergeCell ref="F80:F81"/>
    <mergeCell ref="B88:B89"/>
    <mergeCell ref="B98:B99"/>
    <mergeCell ref="C98:C99"/>
    <mergeCell ref="D98:D99"/>
    <mergeCell ref="C95:C97"/>
    <mergeCell ref="D95:D97"/>
    <mergeCell ref="B80:B81"/>
    <mergeCell ref="A122:A124"/>
    <mergeCell ref="A138:A140"/>
    <mergeCell ref="D104:D105"/>
    <mergeCell ref="B122:B124"/>
    <mergeCell ref="C122:C124"/>
    <mergeCell ref="D122:D124"/>
    <mergeCell ref="A120:A121"/>
    <mergeCell ref="B120:B121"/>
    <mergeCell ref="C14:C15"/>
    <mergeCell ref="B67:B68"/>
    <mergeCell ref="A67:A68"/>
    <mergeCell ref="C104:C105"/>
    <mergeCell ref="A54:A55"/>
    <mergeCell ref="B54:B55"/>
    <mergeCell ref="A75:A76"/>
    <mergeCell ref="A64:A65"/>
    <mergeCell ref="B69:B70"/>
    <mergeCell ref="A69:A70"/>
    <mergeCell ref="A56:A57"/>
    <mergeCell ref="B56:B57"/>
    <mergeCell ref="B26:B27"/>
    <mergeCell ref="A88:A89"/>
    <mergeCell ref="A98:A99"/>
    <mergeCell ref="C56:C57"/>
  </mergeCells>
  <pageMargins left="0.7" right="0.7" top="0.75" bottom="0.75" header="0.3" footer="0.3"/>
  <pageSetup paperSize="124" scale="66" fitToHeight="0" orientation="landscape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1"/>
  <sheetViews>
    <sheetView topLeftCell="A19" zoomScale="115" zoomScaleNormal="115" workbookViewId="0">
      <selection activeCell="C29" sqref="C29:F29"/>
    </sheetView>
  </sheetViews>
  <sheetFormatPr defaultRowHeight="15.75" x14ac:dyDescent="0.25"/>
  <cols>
    <col min="1" max="1" width="4.25" style="8" customWidth="1"/>
    <col min="2" max="2" width="36.625" style="1" customWidth="1"/>
    <col min="3" max="3" width="40.875" customWidth="1"/>
    <col min="4" max="4" width="9.125" style="45" customWidth="1"/>
    <col min="5" max="5" width="44.625" customWidth="1"/>
    <col min="6" max="6" width="8.75" customWidth="1"/>
  </cols>
  <sheetData>
    <row r="1" spans="1:6" ht="197.45" customHeight="1" x14ac:dyDescent="0.35">
      <c r="A1" s="195" t="s">
        <v>362</v>
      </c>
      <c r="B1" s="196"/>
      <c r="C1" s="196"/>
      <c r="D1" s="196"/>
      <c r="E1" s="196"/>
      <c r="F1" s="196"/>
    </row>
    <row r="2" spans="1:6" x14ac:dyDescent="0.25">
      <c r="C2" s="6"/>
      <c r="E2" s="6"/>
      <c r="F2" s="6"/>
    </row>
    <row r="3" spans="1:6" ht="18.75" x14ac:dyDescent="0.25">
      <c r="A3" s="29"/>
      <c r="B3" s="12" t="s">
        <v>245</v>
      </c>
      <c r="C3" s="11"/>
      <c r="D3" s="11"/>
      <c r="E3" s="11"/>
      <c r="F3" s="11"/>
    </row>
    <row r="4" spans="1:6" s="19" customFormat="1" ht="18" customHeight="1" x14ac:dyDescent="0.25">
      <c r="A4" s="30" t="s">
        <v>0</v>
      </c>
      <c r="B4" s="14" t="s">
        <v>1</v>
      </c>
      <c r="C4" s="13" t="s">
        <v>2</v>
      </c>
      <c r="D4" s="13" t="s">
        <v>3</v>
      </c>
      <c r="E4" s="13" t="s">
        <v>4</v>
      </c>
      <c r="F4" s="13" t="s">
        <v>3</v>
      </c>
    </row>
    <row r="5" spans="1:6" s="19" customFormat="1" ht="29.25" customHeight="1" x14ac:dyDescent="0.25">
      <c r="A5" s="263">
        <v>1</v>
      </c>
      <c r="B5" s="250" t="s">
        <v>185</v>
      </c>
      <c r="C5" s="250" t="s">
        <v>254</v>
      </c>
      <c r="D5" s="252">
        <v>123000</v>
      </c>
      <c r="E5" s="165" t="s">
        <v>253</v>
      </c>
      <c r="F5" s="143">
        <v>175000</v>
      </c>
    </row>
    <row r="6" spans="1:6" s="19" customFormat="1" ht="29.25" customHeight="1" x14ac:dyDescent="0.25">
      <c r="A6" s="264"/>
      <c r="B6" s="251"/>
      <c r="C6" s="251"/>
      <c r="D6" s="253"/>
      <c r="E6" s="165" t="s">
        <v>317</v>
      </c>
      <c r="F6" s="143">
        <v>459000</v>
      </c>
    </row>
    <row r="7" spans="1:6" s="19" customFormat="1" ht="29.25" customHeight="1" x14ac:dyDescent="0.25">
      <c r="A7" s="31">
        <v>2</v>
      </c>
      <c r="B7" s="136" t="s">
        <v>239</v>
      </c>
      <c r="C7" s="136"/>
      <c r="D7" s="136"/>
      <c r="E7" s="142"/>
      <c r="F7" s="142"/>
    </row>
    <row r="8" spans="1:6" s="19" customFormat="1" ht="29.25" customHeight="1" x14ac:dyDescent="0.25">
      <c r="A8" s="31">
        <v>3</v>
      </c>
      <c r="B8" s="136" t="s">
        <v>186</v>
      </c>
      <c r="C8" s="136" t="s">
        <v>240</v>
      </c>
      <c r="D8" s="137">
        <v>146000</v>
      </c>
      <c r="E8" s="142" t="s">
        <v>250</v>
      </c>
      <c r="F8" s="143">
        <v>220000</v>
      </c>
    </row>
    <row r="9" spans="1:6" s="19" customFormat="1" ht="34.5" customHeight="1" x14ac:dyDescent="0.25">
      <c r="A9" s="31">
        <v>4</v>
      </c>
      <c r="B9" s="78" t="s">
        <v>133</v>
      </c>
      <c r="C9" s="78" t="s">
        <v>18</v>
      </c>
      <c r="D9" s="118">
        <v>127000</v>
      </c>
      <c r="E9" s="142" t="s">
        <v>187</v>
      </c>
      <c r="F9" s="143">
        <v>81000</v>
      </c>
    </row>
    <row r="10" spans="1:6" s="19" customFormat="1" ht="29.25" customHeight="1" x14ac:dyDescent="0.25">
      <c r="A10" s="254">
        <v>5</v>
      </c>
      <c r="B10" s="250" t="s">
        <v>188</v>
      </c>
      <c r="C10" s="250" t="s">
        <v>27</v>
      </c>
      <c r="D10" s="252">
        <v>96000</v>
      </c>
      <c r="E10" s="142" t="s">
        <v>189</v>
      </c>
      <c r="F10" s="143">
        <v>150000</v>
      </c>
    </row>
    <row r="11" spans="1:6" s="19" customFormat="1" ht="29.25" customHeight="1" x14ac:dyDescent="0.25">
      <c r="A11" s="254"/>
      <c r="B11" s="258"/>
      <c r="C11" s="258"/>
      <c r="D11" s="265"/>
      <c r="E11" s="142" t="s">
        <v>190</v>
      </c>
      <c r="F11" s="143">
        <v>200000</v>
      </c>
    </row>
    <row r="12" spans="1:6" s="19" customFormat="1" ht="29.25" customHeight="1" x14ac:dyDescent="0.25">
      <c r="A12" s="254"/>
      <c r="B12" s="251"/>
      <c r="C12" s="251"/>
      <c r="D12" s="253"/>
      <c r="E12" s="142" t="s">
        <v>191</v>
      </c>
      <c r="F12" s="143">
        <v>120000</v>
      </c>
    </row>
    <row r="13" spans="1:6" s="19" customFormat="1" ht="29.25" customHeight="1" x14ac:dyDescent="0.25">
      <c r="A13" s="35">
        <v>6</v>
      </c>
      <c r="B13" s="131" t="s">
        <v>39</v>
      </c>
      <c r="C13" s="131"/>
      <c r="D13" s="134"/>
      <c r="E13" s="142"/>
      <c r="F13" s="143"/>
    </row>
    <row r="14" spans="1:6" s="19" customFormat="1" ht="29.25" customHeight="1" x14ac:dyDescent="0.25">
      <c r="A14" s="35">
        <v>7</v>
      </c>
      <c r="B14" s="136" t="s">
        <v>192</v>
      </c>
      <c r="C14" s="136" t="s">
        <v>193</v>
      </c>
      <c r="D14" s="137">
        <v>111000</v>
      </c>
      <c r="E14" s="142" t="s">
        <v>194</v>
      </c>
      <c r="F14" s="143">
        <v>70000</v>
      </c>
    </row>
    <row r="15" spans="1:6" s="19" customFormat="1" ht="29.25" customHeight="1" x14ac:dyDescent="0.25">
      <c r="A15" s="35">
        <v>8</v>
      </c>
      <c r="B15" s="136" t="s">
        <v>195</v>
      </c>
      <c r="C15" s="136" t="s">
        <v>251</v>
      </c>
      <c r="D15" s="137">
        <v>212000</v>
      </c>
      <c r="E15" s="142" t="s">
        <v>52</v>
      </c>
      <c r="F15" s="143">
        <v>67000</v>
      </c>
    </row>
    <row r="16" spans="1:6" s="19" customFormat="1" ht="29.25" customHeight="1" x14ac:dyDescent="0.25">
      <c r="A16" s="263">
        <v>9</v>
      </c>
      <c r="B16" s="250" t="s">
        <v>196</v>
      </c>
      <c r="C16" s="250" t="s">
        <v>197</v>
      </c>
      <c r="D16" s="252">
        <v>116000</v>
      </c>
      <c r="E16" s="142" t="s">
        <v>198</v>
      </c>
      <c r="F16" s="143">
        <v>100000</v>
      </c>
    </row>
    <row r="17" spans="1:6" s="19" customFormat="1" ht="29.25" customHeight="1" x14ac:dyDescent="0.25">
      <c r="A17" s="264"/>
      <c r="B17" s="251"/>
      <c r="C17" s="251"/>
      <c r="D17" s="251"/>
      <c r="E17" s="142" t="s">
        <v>199</v>
      </c>
      <c r="F17" s="143">
        <v>123000</v>
      </c>
    </row>
    <row r="18" spans="1:6" s="19" customFormat="1" x14ac:dyDescent="0.25">
      <c r="A18" s="8"/>
      <c r="B18" s="1"/>
      <c r="C18" s="6"/>
      <c r="D18" s="6"/>
      <c r="E18" s="6"/>
      <c r="F18" s="6"/>
    </row>
    <row r="19" spans="1:6" s="19" customFormat="1" ht="18.75" x14ac:dyDescent="0.25">
      <c r="A19" s="266" t="s">
        <v>246</v>
      </c>
      <c r="B19" s="266"/>
      <c r="C19" s="144"/>
      <c r="D19" s="145"/>
      <c r="E19" s="146"/>
      <c r="F19" s="147"/>
    </row>
    <row r="20" spans="1:6" s="19" customFormat="1" x14ac:dyDescent="0.25">
      <c r="A20" s="120" t="s">
        <v>0</v>
      </c>
      <c r="B20" s="121" t="s">
        <v>1</v>
      </c>
      <c r="C20" s="122" t="s">
        <v>2</v>
      </c>
      <c r="D20" s="123" t="s">
        <v>200</v>
      </c>
      <c r="E20" s="124" t="s">
        <v>4</v>
      </c>
      <c r="F20" s="125" t="s">
        <v>200</v>
      </c>
    </row>
    <row r="21" spans="1:6" s="19" customFormat="1" ht="33.75" customHeight="1" x14ac:dyDescent="0.25">
      <c r="A21" s="263">
        <v>1</v>
      </c>
      <c r="B21" s="250" t="s">
        <v>185</v>
      </c>
      <c r="C21" s="250" t="s">
        <v>254</v>
      </c>
      <c r="D21" s="252">
        <v>123000</v>
      </c>
      <c r="E21" s="165" t="s">
        <v>253</v>
      </c>
      <c r="F21" s="143">
        <v>175000</v>
      </c>
    </row>
    <row r="22" spans="1:6" s="19" customFormat="1" ht="33.75" customHeight="1" x14ac:dyDescent="0.25">
      <c r="A22" s="264"/>
      <c r="B22" s="251"/>
      <c r="C22" s="251"/>
      <c r="D22" s="253"/>
      <c r="E22" s="165" t="s">
        <v>317</v>
      </c>
      <c r="F22" s="143">
        <v>459000</v>
      </c>
    </row>
    <row r="23" spans="1:6" s="19" customFormat="1" ht="24" customHeight="1" x14ac:dyDescent="0.25">
      <c r="A23" s="148">
        <v>2</v>
      </c>
      <c r="B23" s="136" t="s">
        <v>169</v>
      </c>
      <c r="C23" s="136"/>
      <c r="D23" s="136"/>
      <c r="E23" s="142"/>
      <c r="F23" s="142"/>
    </row>
    <row r="24" spans="1:6" s="19" customFormat="1" ht="24" customHeight="1" x14ac:dyDescent="0.25">
      <c r="A24" s="148">
        <v>3</v>
      </c>
      <c r="B24" s="136" t="s">
        <v>186</v>
      </c>
      <c r="C24" s="136" t="s">
        <v>240</v>
      </c>
      <c r="D24" s="137">
        <v>146000</v>
      </c>
      <c r="E24" s="142" t="s">
        <v>250</v>
      </c>
      <c r="F24" s="143">
        <v>220000</v>
      </c>
    </row>
    <row r="25" spans="1:6" s="19" customFormat="1" ht="24" customHeight="1" x14ac:dyDescent="0.25">
      <c r="A25" s="149">
        <v>4</v>
      </c>
      <c r="B25" s="78" t="s">
        <v>133</v>
      </c>
      <c r="C25" s="78" t="s">
        <v>18</v>
      </c>
      <c r="D25" s="118">
        <v>127000</v>
      </c>
      <c r="E25" s="142" t="s">
        <v>187</v>
      </c>
      <c r="F25" s="143">
        <v>81000</v>
      </c>
    </row>
    <row r="26" spans="1:6" s="19" customFormat="1" ht="24" customHeight="1" x14ac:dyDescent="0.25">
      <c r="A26" s="248">
        <v>5</v>
      </c>
      <c r="B26" s="250" t="s">
        <v>188</v>
      </c>
      <c r="C26" s="250" t="s">
        <v>27</v>
      </c>
      <c r="D26" s="252">
        <v>96000</v>
      </c>
      <c r="E26" s="142" t="s">
        <v>189</v>
      </c>
      <c r="F26" s="143">
        <v>150000</v>
      </c>
    </row>
    <row r="27" spans="1:6" s="19" customFormat="1" ht="24" customHeight="1" x14ac:dyDescent="0.25">
      <c r="A27" s="257"/>
      <c r="B27" s="258"/>
      <c r="C27" s="258"/>
      <c r="D27" s="265"/>
      <c r="E27" s="142" t="s">
        <v>190</v>
      </c>
      <c r="F27" s="143">
        <v>200000</v>
      </c>
    </row>
    <row r="28" spans="1:6" s="19" customFormat="1" ht="24" customHeight="1" x14ac:dyDescent="0.25">
      <c r="A28" s="249"/>
      <c r="B28" s="251"/>
      <c r="C28" s="251"/>
      <c r="D28" s="253"/>
      <c r="E28" s="142" t="s">
        <v>191</v>
      </c>
      <c r="F28" s="143">
        <v>120000</v>
      </c>
    </row>
    <row r="29" spans="1:6" s="19" customFormat="1" ht="24" customHeight="1" x14ac:dyDescent="0.25">
      <c r="A29" s="148">
        <v>6</v>
      </c>
      <c r="B29" s="136" t="s">
        <v>192</v>
      </c>
      <c r="C29" s="136" t="s">
        <v>193</v>
      </c>
      <c r="D29" s="137">
        <v>111000</v>
      </c>
      <c r="E29" s="142" t="s">
        <v>194</v>
      </c>
      <c r="F29" s="143">
        <v>70000</v>
      </c>
    </row>
    <row r="30" spans="1:6" s="19" customFormat="1" ht="24" customHeight="1" x14ac:dyDescent="0.25">
      <c r="A30" s="148">
        <v>7</v>
      </c>
      <c r="B30" s="136" t="s">
        <v>39</v>
      </c>
      <c r="C30" s="136"/>
      <c r="D30" s="137"/>
      <c r="E30" s="142"/>
      <c r="F30" s="143"/>
    </row>
    <row r="31" spans="1:6" s="19" customFormat="1" ht="24" customHeight="1" x14ac:dyDescent="0.25">
      <c r="A31" s="148">
        <v>8</v>
      </c>
      <c r="B31" s="136" t="s">
        <v>195</v>
      </c>
      <c r="C31" s="136" t="s">
        <v>251</v>
      </c>
      <c r="D31" s="137">
        <v>212000</v>
      </c>
      <c r="E31" s="142" t="s">
        <v>52</v>
      </c>
      <c r="F31" s="143">
        <v>67000</v>
      </c>
    </row>
    <row r="32" spans="1:6" s="19" customFormat="1" ht="24" customHeight="1" x14ac:dyDescent="0.25">
      <c r="A32" s="248">
        <v>9</v>
      </c>
      <c r="B32" s="250" t="s">
        <v>196</v>
      </c>
      <c r="C32" s="250" t="s">
        <v>197</v>
      </c>
      <c r="D32" s="252">
        <v>116000</v>
      </c>
      <c r="E32" s="142" t="s">
        <v>198</v>
      </c>
      <c r="F32" s="143">
        <v>100000</v>
      </c>
    </row>
    <row r="33" spans="1:6" s="19" customFormat="1" ht="24" customHeight="1" x14ac:dyDescent="0.25">
      <c r="A33" s="249"/>
      <c r="B33" s="251"/>
      <c r="C33" s="251"/>
      <c r="D33" s="251"/>
      <c r="E33" s="142" t="s">
        <v>199</v>
      </c>
      <c r="F33" s="143">
        <v>123000</v>
      </c>
    </row>
    <row r="34" spans="1:6" s="19" customFormat="1" x14ac:dyDescent="0.25">
      <c r="A34" s="127"/>
      <c r="B34" s="128"/>
      <c r="C34" s="128"/>
      <c r="D34" s="128"/>
      <c r="E34" s="129"/>
      <c r="F34" s="130"/>
    </row>
    <row r="35" spans="1:6" s="19" customFormat="1" ht="18.75" x14ac:dyDescent="0.3">
      <c r="A35" s="8"/>
      <c r="B35" s="5" t="s">
        <v>72</v>
      </c>
      <c r="C35" s="3"/>
      <c r="D35" s="3"/>
      <c r="E35" s="3"/>
      <c r="F35" s="3"/>
    </row>
    <row r="36" spans="1:6" s="19" customFormat="1" x14ac:dyDescent="0.25">
      <c r="A36" s="9" t="s">
        <v>0</v>
      </c>
      <c r="B36" s="2" t="s">
        <v>1</v>
      </c>
      <c r="C36" s="4" t="s">
        <v>2</v>
      </c>
      <c r="D36" s="4" t="s">
        <v>3</v>
      </c>
      <c r="E36" s="4" t="s">
        <v>4</v>
      </c>
      <c r="F36" s="4" t="s">
        <v>3</v>
      </c>
    </row>
    <row r="37" spans="1:6" s="19" customFormat="1" ht="38.25" customHeight="1" x14ac:dyDescent="0.25">
      <c r="A37" s="148">
        <v>1</v>
      </c>
      <c r="B37" s="136" t="s">
        <v>201</v>
      </c>
      <c r="C37" s="136"/>
      <c r="D37" s="136"/>
      <c r="E37" s="142"/>
      <c r="F37" s="142"/>
    </row>
    <row r="38" spans="1:6" s="19" customFormat="1" ht="31.5" customHeight="1" x14ac:dyDescent="0.25">
      <c r="A38" s="148">
        <v>2</v>
      </c>
      <c r="B38" s="136" t="s">
        <v>202</v>
      </c>
      <c r="C38" s="136"/>
      <c r="D38" s="136"/>
      <c r="E38" s="142"/>
      <c r="F38" s="142"/>
    </row>
    <row r="39" spans="1:6" s="19" customFormat="1" ht="31.5" customHeight="1" x14ac:dyDescent="0.25">
      <c r="A39" s="248">
        <v>3</v>
      </c>
      <c r="B39" s="250" t="s">
        <v>203</v>
      </c>
      <c r="C39" s="250" t="s">
        <v>204</v>
      </c>
      <c r="D39" s="252">
        <v>100000</v>
      </c>
      <c r="E39" s="150" t="s">
        <v>205</v>
      </c>
      <c r="F39" s="143">
        <v>190000</v>
      </c>
    </row>
    <row r="40" spans="1:6" s="19" customFormat="1" ht="31.5" customHeight="1" x14ac:dyDescent="0.25">
      <c r="A40" s="249"/>
      <c r="B40" s="251"/>
      <c r="C40" s="251"/>
      <c r="D40" s="253"/>
      <c r="E40" s="142" t="s">
        <v>206</v>
      </c>
      <c r="F40" s="143">
        <v>87000</v>
      </c>
    </row>
    <row r="41" spans="1:6" s="19" customFormat="1" ht="31.5" customHeight="1" x14ac:dyDescent="0.25">
      <c r="A41" s="248">
        <v>4</v>
      </c>
      <c r="B41" s="250" t="s">
        <v>207</v>
      </c>
      <c r="C41" s="250" t="s">
        <v>208</v>
      </c>
      <c r="D41" s="272">
        <v>78000</v>
      </c>
      <c r="E41" s="142" t="s">
        <v>189</v>
      </c>
      <c r="F41" s="143">
        <v>150000</v>
      </c>
    </row>
    <row r="42" spans="1:6" s="19" customFormat="1" ht="31.5" customHeight="1" x14ac:dyDescent="0.25">
      <c r="A42" s="257"/>
      <c r="B42" s="258"/>
      <c r="C42" s="251"/>
      <c r="D42" s="273"/>
      <c r="E42" s="142" t="s">
        <v>190</v>
      </c>
      <c r="F42" s="143">
        <v>200000</v>
      </c>
    </row>
    <row r="43" spans="1:6" s="19" customFormat="1" ht="31.5" customHeight="1" x14ac:dyDescent="0.25">
      <c r="A43" s="249"/>
      <c r="B43" s="251"/>
      <c r="C43" s="131" t="s">
        <v>209</v>
      </c>
      <c r="D43" s="137">
        <v>76000</v>
      </c>
      <c r="E43" s="142" t="s">
        <v>191</v>
      </c>
      <c r="F43" s="143">
        <v>120000</v>
      </c>
    </row>
    <row r="44" spans="1:6" s="19" customFormat="1" ht="31.5" customHeight="1" x14ac:dyDescent="0.25">
      <c r="A44" s="248"/>
      <c r="B44" s="250" t="s">
        <v>241</v>
      </c>
      <c r="C44" s="250" t="s">
        <v>242</v>
      </c>
      <c r="D44" s="252">
        <v>111000</v>
      </c>
      <c r="E44" s="142" t="s">
        <v>243</v>
      </c>
      <c r="F44" s="143">
        <v>150000</v>
      </c>
    </row>
    <row r="45" spans="1:6" s="19" customFormat="1" ht="31.5" customHeight="1" x14ac:dyDescent="0.25">
      <c r="A45" s="249"/>
      <c r="B45" s="251"/>
      <c r="C45" s="251"/>
      <c r="D45" s="253"/>
      <c r="E45" s="142" t="s">
        <v>244</v>
      </c>
      <c r="F45" s="143">
        <v>155000</v>
      </c>
    </row>
    <row r="46" spans="1:6" s="19" customFormat="1" ht="31.5" customHeight="1" x14ac:dyDescent="0.25">
      <c r="A46" s="148">
        <v>5</v>
      </c>
      <c r="B46" s="136" t="s">
        <v>210</v>
      </c>
      <c r="C46" s="142" t="s">
        <v>211</v>
      </c>
      <c r="D46" s="143">
        <v>90000</v>
      </c>
      <c r="E46" s="16"/>
      <c r="F46" s="16"/>
    </row>
    <row r="47" spans="1:6" s="19" customFormat="1" ht="31.5" customHeight="1" x14ac:dyDescent="0.25">
      <c r="A47" s="248">
        <v>6</v>
      </c>
      <c r="B47" s="250" t="s">
        <v>212</v>
      </c>
      <c r="C47" s="250" t="s">
        <v>213</v>
      </c>
      <c r="D47" s="252">
        <v>92000</v>
      </c>
      <c r="E47" s="142" t="s">
        <v>214</v>
      </c>
      <c r="F47" s="143">
        <v>131000</v>
      </c>
    </row>
    <row r="48" spans="1:6" s="19" customFormat="1" ht="31.5" customHeight="1" x14ac:dyDescent="0.25">
      <c r="A48" s="249"/>
      <c r="B48" s="251"/>
      <c r="C48" s="251"/>
      <c r="D48" s="253"/>
      <c r="E48" s="142" t="s">
        <v>215</v>
      </c>
      <c r="F48" s="143">
        <v>48000</v>
      </c>
    </row>
    <row r="49" spans="1:6" s="19" customFormat="1" ht="31.5" customHeight="1" x14ac:dyDescent="0.25">
      <c r="A49" s="148">
        <v>7</v>
      </c>
      <c r="B49" s="136" t="s">
        <v>39</v>
      </c>
      <c r="C49" s="136"/>
      <c r="D49" s="137"/>
      <c r="E49" s="142"/>
      <c r="F49" s="142"/>
    </row>
    <row r="50" spans="1:6" s="19" customFormat="1" x14ac:dyDescent="0.25">
      <c r="A50" s="51"/>
      <c r="B50" s="28"/>
      <c r="C50" s="46"/>
      <c r="D50" s="47"/>
      <c r="E50" s="46"/>
      <c r="F50" s="48"/>
    </row>
    <row r="51" spans="1:6" s="19" customFormat="1" x14ac:dyDescent="0.25">
      <c r="A51" s="8"/>
      <c r="B51" s="1"/>
      <c r="C51" s="6"/>
      <c r="D51" s="6"/>
      <c r="E51" s="6"/>
      <c r="F51" s="6"/>
    </row>
    <row r="52" spans="1:6" s="19" customFormat="1" ht="18.75" x14ac:dyDescent="0.3">
      <c r="A52" s="8"/>
      <c r="B52" s="5" t="s">
        <v>13</v>
      </c>
      <c r="C52" s="3"/>
      <c r="D52" s="3"/>
      <c r="E52" s="3"/>
      <c r="F52" s="3"/>
    </row>
    <row r="53" spans="1:6" s="19" customFormat="1" x14ac:dyDescent="0.25">
      <c r="A53" s="9" t="s">
        <v>0</v>
      </c>
      <c r="B53" s="2" t="s">
        <v>1</v>
      </c>
      <c r="C53" s="4" t="s">
        <v>2</v>
      </c>
      <c r="D53" s="4" t="s">
        <v>3</v>
      </c>
      <c r="E53" s="4" t="s">
        <v>4</v>
      </c>
      <c r="F53" s="4" t="s">
        <v>3</v>
      </c>
    </row>
    <row r="54" spans="1:6" s="19" customFormat="1" ht="22.5" customHeight="1" x14ac:dyDescent="0.25">
      <c r="A54" s="126">
        <v>1</v>
      </c>
      <c r="B54" s="76" t="s">
        <v>216</v>
      </c>
      <c r="C54" s="76"/>
      <c r="D54" s="76"/>
      <c r="E54" s="77"/>
      <c r="F54" s="77"/>
    </row>
    <row r="55" spans="1:6" s="19" customFormat="1" ht="22.5" customHeight="1" x14ac:dyDescent="0.25">
      <c r="A55" s="126">
        <v>2</v>
      </c>
      <c r="B55" s="76" t="s">
        <v>217</v>
      </c>
      <c r="C55" s="76"/>
      <c r="D55" s="76"/>
      <c r="E55" s="77"/>
      <c r="F55" s="77"/>
    </row>
    <row r="56" spans="1:6" s="19" customFormat="1" ht="22.5" customHeight="1" x14ac:dyDescent="0.25">
      <c r="A56" s="270">
        <v>3</v>
      </c>
      <c r="B56" s="250" t="s">
        <v>218</v>
      </c>
      <c r="C56" s="250" t="s">
        <v>19</v>
      </c>
      <c r="D56" s="252">
        <v>111000</v>
      </c>
      <c r="E56" s="142" t="s">
        <v>243</v>
      </c>
      <c r="F56" s="143">
        <v>150000</v>
      </c>
    </row>
    <row r="57" spans="1:6" s="19" customFormat="1" ht="22.5" customHeight="1" x14ac:dyDescent="0.25">
      <c r="A57" s="271"/>
      <c r="B57" s="251"/>
      <c r="C57" s="251"/>
      <c r="D57" s="251"/>
      <c r="E57" s="142" t="s">
        <v>244</v>
      </c>
      <c r="F57" s="143">
        <v>155000</v>
      </c>
    </row>
    <row r="58" spans="1:6" s="19" customFormat="1" ht="22.5" customHeight="1" x14ac:dyDescent="0.25">
      <c r="A58" s="126">
        <v>4</v>
      </c>
      <c r="B58" s="76" t="s">
        <v>219</v>
      </c>
      <c r="C58" s="76"/>
      <c r="D58" s="76"/>
      <c r="E58" s="77"/>
      <c r="F58" s="77"/>
    </row>
    <row r="59" spans="1:6" s="19" customFormat="1" ht="22.5" customHeight="1" x14ac:dyDescent="0.25">
      <c r="A59" s="126">
        <v>5</v>
      </c>
      <c r="B59" s="76" t="s">
        <v>220</v>
      </c>
      <c r="C59" s="76"/>
      <c r="D59" s="76"/>
      <c r="E59" s="77"/>
      <c r="F59" s="77"/>
    </row>
    <row r="60" spans="1:6" s="19" customFormat="1" ht="22.5" customHeight="1" x14ac:dyDescent="0.25">
      <c r="A60" s="126">
        <v>6</v>
      </c>
      <c r="B60" s="76" t="s">
        <v>221</v>
      </c>
      <c r="C60" s="136"/>
      <c r="D60" s="136"/>
      <c r="E60" s="77"/>
      <c r="F60" s="77"/>
    </row>
    <row r="61" spans="1:6" s="19" customFormat="1" ht="22.5" customHeight="1" x14ac:dyDescent="0.25">
      <c r="A61" s="135">
        <v>7</v>
      </c>
      <c r="B61" s="7" t="s">
        <v>39</v>
      </c>
      <c r="C61" s="76"/>
      <c r="D61" s="76"/>
      <c r="E61" s="77"/>
      <c r="F61" s="77"/>
    </row>
    <row r="62" spans="1:6" s="19" customFormat="1" x14ac:dyDescent="0.25">
      <c r="A62" s="8"/>
      <c r="B62" s="1"/>
      <c r="C62" s="6"/>
      <c r="D62" s="6"/>
      <c r="E62" s="6"/>
      <c r="F62" s="6"/>
    </row>
    <row r="63" spans="1:6" s="19" customFormat="1" x14ac:dyDescent="0.25">
      <c r="A63" s="8"/>
      <c r="B63" s="1"/>
      <c r="C63" s="6"/>
      <c r="D63" s="6"/>
      <c r="E63" s="6"/>
      <c r="F63" s="6"/>
    </row>
    <row r="64" spans="1:6" s="19" customFormat="1" ht="18.75" x14ac:dyDescent="0.25">
      <c r="A64" s="29"/>
      <c r="B64" s="12" t="s">
        <v>14</v>
      </c>
      <c r="C64" s="11"/>
      <c r="D64" s="11"/>
      <c r="E64" s="11"/>
      <c r="F64" s="11"/>
    </row>
    <row r="65" spans="1:6" s="19" customFormat="1" x14ac:dyDescent="0.25">
      <c r="A65" s="30" t="s">
        <v>0</v>
      </c>
      <c r="B65" s="14" t="s">
        <v>1</v>
      </c>
      <c r="C65" s="13" t="s">
        <v>2</v>
      </c>
      <c r="D65" s="13" t="s">
        <v>3</v>
      </c>
      <c r="E65" s="13" t="s">
        <v>4</v>
      </c>
      <c r="F65" s="13" t="s">
        <v>3</v>
      </c>
    </row>
    <row r="66" spans="1:6" s="138" customFormat="1" ht="31.5" customHeight="1" x14ac:dyDescent="0.25">
      <c r="A66" s="152">
        <v>1</v>
      </c>
      <c r="B66" s="25" t="s">
        <v>247</v>
      </c>
      <c r="C66" s="24"/>
      <c r="D66" s="24"/>
      <c r="E66" s="24"/>
      <c r="F66" s="24"/>
    </row>
    <row r="67" spans="1:6" s="19" customFormat="1" ht="31.5" customHeight="1" x14ac:dyDescent="0.25">
      <c r="A67" s="248">
        <v>2</v>
      </c>
      <c r="B67" s="267" t="s">
        <v>222</v>
      </c>
      <c r="C67" s="250" t="s">
        <v>254</v>
      </c>
      <c r="D67" s="252">
        <v>123000</v>
      </c>
      <c r="E67" s="165" t="s">
        <v>253</v>
      </c>
      <c r="F67" s="143">
        <v>175000</v>
      </c>
    </row>
    <row r="68" spans="1:6" s="19" customFormat="1" ht="31.5" customHeight="1" x14ac:dyDescent="0.25">
      <c r="A68" s="249"/>
      <c r="B68" s="269"/>
      <c r="C68" s="251"/>
      <c r="D68" s="253"/>
      <c r="E68" s="165" t="s">
        <v>318</v>
      </c>
      <c r="F68" s="143">
        <v>375000</v>
      </c>
    </row>
    <row r="69" spans="1:6" s="19" customFormat="1" ht="31.5" customHeight="1" x14ac:dyDescent="0.25">
      <c r="A69" s="248">
        <v>3</v>
      </c>
      <c r="B69" s="255" t="s">
        <v>223</v>
      </c>
      <c r="C69" s="63" t="s">
        <v>23</v>
      </c>
      <c r="D69" s="75">
        <v>99000</v>
      </c>
      <c r="E69" s="142"/>
      <c r="F69" s="142"/>
    </row>
    <row r="70" spans="1:6" s="19" customFormat="1" ht="31.5" customHeight="1" x14ac:dyDescent="0.25">
      <c r="A70" s="249"/>
      <c r="B70" s="256"/>
      <c r="C70" s="63" t="s">
        <v>24</v>
      </c>
      <c r="D70" s="17">
        <v>89000</v>
      </c>
      <c r="E70" s="16"/>
      <c r="F70" s="16"/>
    </row>
    <row r="71" spans="1:6" s="19" customFormat="1" ht="31.5" customHeight="1" x14ac:dyDescent="0.25">
      <c r="A71" s="153">
        <v>4</v>
      </c>
      <c r="B71" s="63" t="s">
        <v>224</v>
      </c>
      <c r="C71" s="142" t="s">
        <v>26</v>
      </c>
      <c r="D71" s="143">
        <v>45000</v>
      </c>
      <c r="E71" s="16"/>
      <c r="F71" s="16"/>
    </row>
    <row r="72" spans="1:6" s="19" customFormat="1" ht="31.5" customHeight="1" x14ac:dyDescent="0.25">
      <c r="A72" s="245">
        <v>5</v>
      </c>
      <c r="B72" s="267" t="s">
        <v>248</v>
      </c>
      <c r="C72" s="250" t="s">
        <v>27</v>
      </c>
      <c r="D72" s="252">
        <v>96000</v>
      </c>
      <c r="E72" s="142" t="s">
        <v>189</v>
      </c>
      <c r="F72" s="143">
        <v>150000</v>
      </c>
    </row>
    <row r="73" spans="1:6" s="19" customFormat="1" ht="31.5" customHeight="1" x14ac:dyDescent="0.25">
      <c r="A73" s="245"/>
      <c r="B73" s="268"/>
      <c r="C73" s="258"/>
      <c r="D73" s="265"/>
      <c r="E73" s="142" t="s">
        <v>190</v>
      </c>
      <c r="F73" s="143">
        <v>200000</v>
      </c>
    </row>
    <row r="74" spans="1:6" s="19" customFormat="1" ht="31.5" customHeight="1" x14ac:dyDescent="0.25">
      <c r="A74" s="245"/>
      <c r="B74" s="269"/>
      <c r="C74" s="251"/>
      <c r="D74" s="253"/>
      <c r="E74" s="142" t="s">
        <v>191</v>
      </c>
      <c r="F74" s="143">
        <v>120000</v>
      </c>
    </row>
    <row r="75" spans="1:6" s="19" customFormat="1" ht="31.5" customHeight="1" x14ac:dyDescent="0.25">
      <c r="A75" s="248">
        <v>6</v>
      </c>
      <c r="B75" s="250" t="s">
        <v>225</v>
      </c>
      <c r="C75" s="250" t="s">
        <v>19</v>
      </c>
      <c r="D75" s="252">
        <v>111000</v>
      </c>
      <c r="E75" s="142" t="s">
        <v>243</v>
      </c>
      <c r="F75" s="143">
        <v>150000</v>
      </c>
    </row>
    <row r="76" spans="1:6" ht="31.5" customHeight="1" x14ac:dyDescent="0.25">
      <c r="A76" s="249"/>
      <c r="B76" s="251"/>
      <c r="C76" s="251"/>
      <c r="D76" s="251"/>
      <c r="E76" s="142" t="s">
        <v>244</v>
      </c>
      <c r="F76" s="143">
        <v>155000</v>
      </c>
    </row>
    <row r="77" spans="1:6" ht="31.5" customHeight="1" x14ac:dyDescent="0.25">
      <c r="A77" s="248">
        <v>7</v>
      </c>
      <c r="B77" s="255" t="s">
        <v>226</v>
      </c>
      <c r="C77" s="255" t="s">
        <v>55</v>
      </c>
      <c r="D77" s="261">
        <v>92000</v>
      </c>
      <c r="E77" s="142" t="s">
        <v>214</v>
      </c>
      <c r="F77" s="143">
        <v>131000</v>
      </c>
    </row>
    <row r="78" spans="1:6" ht="31.5" customHeight="1" x14ac:dyDescent="0.25">
      <c r="A78" s="249"/>
      <c r="B78" s="256"/>
      <c r="C78" s="256"/>
      <c r="D78" s="262"/>
      <c r="E78" s="142" t="s">
        <v>227</v>
      </c>
      <c r="F78" s="143">
        <v>69000</v>
      </c>
    </row>
    <row r="79" spans="1:6" ht="31.5" customHeight="1" x14ac:dyDescent="0.25">
      <c r="A79" s="148">
        <v>8</v>
      </c>
      <c r="B79" s="63" t="s">
        <v>228</v>
      </c>
      <c r="C79" s="63"/>
      <c r="D79" s="63"/>
      <c r="E79" s="142"/>
      <c r="F79" s="142"/>
    </row>
    <row r="80" spans="1:6" ht="31.5" customHeight="1" x14ac:dyDescent="0.25">
      <c r="A80" s="148">
        <v>9</v>
      </c>
      <c r="B80" s="63" t="s">
        <v>39</v>
      </c>
      <c r="C80" s="63"/>
      <c r="D80" s="63"/>
      <c r="E80" s="142"/>
      <c r="F80" s="142"/>
    </row>
    <row r="81" spans="1:6" s="6" customFormat="1" x14ac:dyDescent="0.25">
      <c r="A81" s="127"/>
      <c r="B81" s="133"/>
      <c r="C81" s="133"/>
      <c r="D81" s="133"/>
      <c r="E81" s="129"/>
      <c r="F81" s="129"/>
    </row>
    <row r="82" spans="1:6" s="6" customFormat="1" ht="18.75" x14ac:dyDescent="0.25">
      <c r="A82" s="154"/>
      <c r="B82" s="12" t="s">
        <v>15</v>
      </c>
      <c r="C82" s="133"/>
      <c r="D82" s="133"/>
      <c r="E82" s="151"/>
      <c r="F82" s="151"/>
    </row>
    <row r="83" spans="1:6" x14ac:dyDescent="0.25">
      <c r="A83" s="155" t="s">
        <v>0</v>
      </c>
      <c r="B83" s="156" t="s">
        <v>1</v>
      </c>
      <c r="C83" s="157" t="s">
        <v>2</v>
      </c>
      <c r="D83" s="157" t="s">
        <v>3</v>
      </c>
      <c r="E83" s="157" t="s">
        <v>4</v>
      </c>
      <c r="F83" s="157" t="s">
        <v>3</v>
      </c>
    </row>
    <row r="84" spans="1:6" ht="26.25" customHeight="1" x14ac:dyDescent="0.25">
      <c r="A84" s="148">
        <v>1</v>
      </c>
      <c r="B84" s="136" t="s">
        <v>229</v>
      </c>
      <c r="C84" s="136"/>
      <c r="D84" s="136"/>
      <c r="E84" s="142"/>
      <c r="F84" s="142"/>
    </row>
    <row r="85" spans="1:6" ht="26.25" customHeight="1" x14ac:dyDescent="0.25">
      <c r="A85" s="148">
        <v>2</v>
      </c>
      <c r="B85" s="136" t="s">
        <v>230</v>
      </c>
      <c r="C85" s="136"/>
      <c r="D85" s="136"/>
      <c r="E85" s="142"/>
      <c r="F85" s="142"/>
    </row>
    <row r="86" spans="1:6" ht="26.25" customHeight="1" x14ac:dyDescent="0.25">
      <c r="A86" s="248">
        <v>3</v>
      </c>
      <c r="B86" s="250" t="s">
        <v>203</v>
      </c>
      <c r="C86" s="250" t="s">
        <v>204</v>
      </c>
      <c r="D86" s="252">
        <v>100000</v>
      </c>
      <c r="E86" s="150" t="s">
        <v>205</v>
      </c>
      <c r="F86" s="143">
        <v>190000</v>
      </c>
    </row>
    <row r="87" spans="1:6" ht="26.25" customHeight="1" x14ac:dyDescent="0.25">
      <c r="A87" s="249"/>
      <c r="B87" s="251"/>
      <c r="C87" s="251"/>
      <c r="D87" s="253"/>
      <c r="E87" s="142" t="s">
        <v>206</v>
      </c>
      <c r="F87" s="143">
        <v>87000</v>
      </c>
    </row>
    <row r="88" spans="1:6" s="6" customFormat="1" ht="36" customHeight="1" x14ac:dyDescent="0.25">
      <c r="A88" s="153">
        <v>4</v>
      </c>
      <c r="B88" s="119" t="s">
        <v>249</v>
      </c>
      <c r="C88" s="131" t="s">
        <v>252</v>
      </c>
      <c r="D88" s="134">
        <v>123000</v>
      </c>
      <c r="E88" s="165" t="s">
        <v>253</v>
      </c>
      <c r="F88" s="143">
        <v>175000</v>
      </c>
    </row>
    <row r="89" spans="1:6" ht="26.25" customHeight="1" x14ac:dyDescent="0.25">
      <c r="A89" s="248">
        <v>5</v>
      </c>
      <c r="B89" s="250" t="s">
        <v>207</v>
      </c>
      <c r="C89" s="131" t="s">
        <v>208</v>
      </c>
      <c r="D89" s="134">
        <v>78000</v>
      </c>
      <c r="E89" s="142" t="s">
        <v>189</v>
      </c>
      <c r="F89" s="143">
        <v>150000</v>
      </c>
    </row>
    <row r="90" spans="1:6" ht="26.25" customHeight="1" x14ac:dyDescent="0.25">
      <c r="A90" s="257"/>
      <c r="B90" s="258"/>
      <c r="C90" s="131"/>
      <c r="D90" s="134"/>
      <c r="E90" s="142" t="s">
        <v>190</v>
      </c>
      <c r="F90" s="143">
        <v>200000</v>
      </c>
    </row>
    <row r="91" spans="1:6" ht="26.25" customHeight="1" x14ac:dyDescent="0.25">
      <c r="A91" s="249"/>
      <c r="B91" s="251"/>
      <c r="C91" s="131" t="s">
        <v>209</v>
      </c>
      <c r="D91" s="137">
        <v>76000</v>
      </c>
      <c r="E91" s="142" t="s">
        <v>191</v>
      </c>
      <c r="F91" s="143">
        <v>120000</v>
      </c>
    </row>
    <row r="92" spans="1:6" s="6" customFormat="1" ht="26.25" customHeight="1" x14ac:dyDescent="0.25">
      <c r="A92" s="248">
        <v>6</v>
      </c>
      <c r="B92" s="250" t="s">
        <v>218</v>
      </c>
      <c r="C92" s="250" t="s">
        <v>19</v>
      </c>
      <c r="D92" s="252">
        <v>111000</v>
      </c>
      <c r="E92" s="142" t="s">
        <v>243</v>
      </c>
      <c r="F92" s="143">
        <v>150000</v>
      </c>
    </row>
    <row r="93" spans="1:6" ht="26.25" customHeight="1" x14ac:dyDescent="0.25">
      <c r="A93" s="249"/>
      <c r="B93" s="251"/>
      <c r="C93" s="251"/>
      <c r="D93" s="251"/>
      <c r="E93" s="142" t="s">
        <v>244</v>
      </c>
      <c r="F93" s="143">
        <v>155000</v>
      </c>
    </row>
    <row r="94" spans="1:6" ht="26.25" customHeight="1" x14ac:dyDescent="0.25">
      <c r="A94" s="148">
        <v>7</v>
      </c>
      <c r="B94" s="136" t="s">
        <v>210</v>
      </c>
      <c r="C94" s="142" t="s">
        <v>25</v>
      </c>
      <c r="D94" s="143">
        <v>90000</v>
      </c>
      <c r="E94" s="11"/>
      <c r="F94" s="16"/>
    </row>
    <row r="95" spans="1:6" ht="24" customHeight="1" x14ac:dyDescent="0.25">
      <c r="A95" s="248">
        <v>8</v>
      </c>
      <c r="B95" s="250" t="s">
        <v>212</v>
      </c>
      <c r="C95" s="250" t="s">
        <v>213</v>
      </c>
      <c r="D95" s="252">
        <v>92000</v>
      </c>
      <c r="E95" s="142" t="s">
        <v>214</v>
      </c>
      <c r="F95" s="143">
        <v>131000</v>
      </c>
    </row>
    <row r="96" spans="1:6" ht="24" customHeight="1" x14ac:dyDescent="0.25">
      <c r="A96" s="249"/>
      <c r="B96" s="251"/>
      <c r="C96" s="251"/>
      <c r="D96" s="253"/>
      <c r="E96" s="142" t="s">
        <v>231</v>
      </c>
      <c r="F96" s="143">
        <v>69000</v>
      </c>
    </row>
    <row r="97" spans="1:6" s="6" customFormat="1" ht="21" customHeight="1" x14ac:dyDescent="0.25">
      <c r="A97" s="158">
        <v>9</v>
      </c>
      <c r="B97" s="131" t="s">
        <v>39</v>
      </c>
      <c r="C97" s="131"/>
      <c r="D97" s="134"/>
      <c r="E97" s="142"/>
      <c r="F97" s="143"/>
    </row>
    <row r="98" spans="1:6" ht="31.5" customHeight="1" x14ac:dyDescent="0.25">
      <c r="A98" s="148">
        <v>10</v>
      </c>
      <c r="B98" s="136" t="s">
        <v>234</v>
      </c>
      <c r="C98" s="136" t="s">
        <v>235</v>
      </c>
      <c r="D98" s="137">
        <v>39000</v>
      </c>
      <c r="E98" s="142"/>
      <c r="F98" s="142"/>
    </row>
    <row r="99" spans="1:6" x14ac:dyDescent="0.25">
      <c r="C99" s="6"/>
      <c r="D99" s="6"/>
      <c r="E99" s="6"/>
      <c r="F99" s="6"/>
    </row>
    <row r="100" spans="1:6" ht="18.75" x14ac:dyDescent="0.25">
      <c r="A100" s="29"/>
      <c r="B100" s="12" t="s">
        <v>16</v>
      </c>
      <c r="C100" s="11"/>
      <c r="D100" s="11"/>
      <c r="E100" s="11"/>
      <c r="F100" s="11"/>
    </row>
    <row r="101" spans="1:6" x14ac:dyDescent="0.25">
      <c r="A101" s="30" t="s">
        <v>0</v>
      </c>
      <c r="B101" s="14" t="s">
        <v>1</v>
      </c>
      <c r="C101" s="13" t="s">
        <v>2</v>
      </c>
      <c r="D101" s="13" t="s">
        <v>3</v>
      </c>
      <c r="E101" s="13" t="s">
        <v>4</v>
      </c>
      <c r="F101" s="13" t="s">
        <v>3</v>
      </c>
    </row>
    <row r="102" spans="1:6" ht="25.5" customHeight="1" x14ac:dyDescent="0.25">
      <c r="A102" s="248">
        <v>1</v>
      </c>
      <c r="B102" s="250" t="s">
        <v>203</v>
      </c>
      <c r="C102" s="250" t="s">
        <v>204</v>
      </c>
      <c r="D102" s="252">
        <v>100000</v>
      </c>
      <c r="E102" s="150" t="s">
        <v>205</v>
      </c>
      <c r="F102" s="143">
        <v>190000</v>
      </c>
    </row>
    <row r="103" spans="1:6" ht="25.5" customHeight="1" x14ac:dyDescent="0.25">
      <c r="A103" s="249"/>
      <c r="B103" s="251"/>
      <c r="C103" s="251"/>
      <c r="D103" s="253"/>
      <c r="E103" s="142" t="s">
        <v>206</v>
      </c>
      <c r="F103" s="143">
        <v>87000</v>
      </c>
    </row>
    <row r="104" spans="1:6" ht="32.25" customHeight="1" x14ac:dyDescent="0.25">
      <c r="A104" s="248">
        <v>2</v>
      </c>
      <c r="B104" s="250" t="s">
        <v>207</v>
      </c>
      <c r="C104" s="131" t="s">
        <v>208</v>
      </c>
      <c r="D104" s="134">
        <v>78000</v>
      </c>
      <c r="E104" s="142" t="s">
        <v>189</v>
      </c>
      <c r="F104" s="143">
        <v>150000</v>
      </c>
    </row>
    <row r="105" spans="1:6" ht="25.5" customHeight="1" x14ac:dyDescent="0.25">
      <c r="A105" s="257"/>
      <c r="B105" s="258"/>
      <c r="C105" s="131"/>
      <c r="D105" s="134"/>
      <c r="E105" s="142" t="s">
        <v>190</v>
      </c>
      <c r="F105" s="143">
        <v>200000</v>
      </c>
    </row>
    <row r="106" spans="1:6" ht="30" customHeight="1" x14ac:dyDescent="0.25">
      <c r="A106" s="249"/>
      <c r="B106" s="251"/>
      <c r="C106" s="131" t="s">
        <v>209</v>
      </c>
      <c r="D106" s="137">
        <v>76000</v>
      </c>
      <c r="E106" s="142" t="s">
        <v>191</v>
      </c>
      <c r="F106" s="143">
        <v>120000</v>
      </c>
    </row>
    <row r="107" spans="1:6" ht="25.5" customHeight="1" x14ac:dyDescent="0.25">
      <c r="A107" s="248">
        <v>3</v>
      </c>
      <c r="B107" s="250" t="s">
        <v>218</v>
      </c>
      <c r="C107" s="250" t="s">
        <v>19</v>
      </c>
      <c r="D107" s="252">
        <v>111000</v>
      </c>
      <c r="E107" s="142" t="s">
        <v>243</v>
      </c>
      <c r="F107" s="143">
        <v>150000</v>
      </c>
    </row>
    <row r="108" spans="1:6" ht="25.5" customHeight="1" x14ac:dyDescent="0.25">
      <c r="A108" s="249"/>
      <c r="B108" s="251"/>
      <c r="C108" s="251"/>
      <c r="D108" s="253"/>
      <c r="E108" s="142" t="s">
        <v>244</v>
      </c>
      <c r="F108" s="143">
        <v>155000</v>
      </c>
    </row>
    <row r="109" spans="1:6" ht="25.5" customHeight="1" x14ac:dyDescent="0.25">
      <c r="A109" s="162">
        <v>4</v>
      </c>
      <c r="B109" s="63" t="s">
        <v>41</v>
      </c>
      <c r="C109" s="63" t="s">
        <v>97</v>
      </c>
      <c r="D109" s="75">
        <v>100000</v>
      </c>
      <c r="E109" s="160" t="s">
        <v>98</v>
      </c>
      <c r="F109" s="161">
        <v>87000</v>
      </c>
    </row>
    <row r="110" spans="1:6" ht="25.5" customHeight="1" x14ac:dyDescent="0.25">
      <c r="A110" s="254">
        <v>5</v>
      </c>
      <c r="B110" s="255" t="s">
        <v>135</v>
      </c>
      <c r="C110" s="255" t="s">
        <v>236</v>
      </c>
      <c r="D110" s="259">
        <v>88000</v>
      </c>
      <c r="E110" s="160" t="s">
        <v>58</v>
      </c>
      <c r="F110" s="161">
        <v>22000</v>
      </c>
    </row>
    <row r="111" spans="1:6" ht="25.5" customHeight="1" x14ac:dyDescent="0.25">
      <c r="A111" s="254"/>
      <c r="B111" s="256"/>
      <c r="C111" s="256"/>
      <c r="D111" s="260"/>
      <c r="E111" s="163" t="s">
        <v>237</v>
      </c>
      <c r="F111" s="164">
        <v>69000</v>
      </c>
    </row>
    <row r="112" spans="1:6" ht="25.5" customHeight="1" x14ac:dyDescent="0.25">
      <c r="A112" s="29">
        <v>6</v>
      </c>
      <c r="B112" s="63" t="s">
        <v>210</v>
      </c>
      <c r="C112" s="63" t="s">
        <v>309</v>
      </c>
      <c r="D112" s="75">
        <v>70000</v>
      </c>
      <c r="E112" s="16"/>
      <c r="F112" s="17">
        <v>160000</v>
      </c>
    </row>
    <row r="113" spans="1:6" ht="25.5" customHeight="1" x14ac:dyDescent="0.25">
      <c r="A113" s="248">
        <v>7</v>
      </c>
      <c r="B113" s="250" t="s">
        <v>212</v>
      </c>
      <c r="C113" s="250" t="s">
        <v>213</v>
      </c>
      <c r="D113" s="252">
        <v>92000</v>
      </c>
      <c r="E113" s="142" t="s">
        <v>214</v>
      </c>
      <c r="F113" s="143">
        <v>131000</v>
      </c>
    </row>
    <row r="114" spans="1:6" ht="25.5" customHeight="1" x14ac:dyDescent="0.25">
      <c r="A114" s="249"/>
      <c r="B114" s="251"/>
      <c r="C114" s="251"/>
      <c r="D114" s="253"/>
      <c r="E114" s="142" t="s">
        <v>231</v>
      </c>
      <c r="F114" s="143">
        <v>69000</v>
      </c>
    </row>
    <row r="115" spans="1:6" s="6" customFormat="1" ht="25.5" customHeight="1" x14ac:dyDescent="0.25">
      <c r="A115" s="148">
        <v>8</v>
      </c>
      <c r="B115" s="136" t="s">
        <v>39</v>
      </c>
      <c r="C115" s="136"/>
      <c r="D115" s="137"/>
      <c r="E115" s="142"/>
      <c r="F115" s="143"/>
    </row>
    <row r="116" spans="1:6" x14ac:dyDescent="0.25">
      <c r="C116" s="6"/>
      <c r="E116" s="6"/>
      <c r="F116" s="6"/>
    </row>
    <row r="117" spans="1:6" ht="18.75" x14ac:dyDescent="0.25">
      <c r="A117" s="29"/>
      <c r="B117" s="12" t="s">
        <v>17</v>
      </c>
      <c r="C117" s="11"/>
      <c r="D117" s="11"/>
      <c r="E117" s="11"/>
      <c r="F117" s="11"/>
    </row>
    <row r="118" spans="1:6" x14ac:dyDescent="0.25">
      <c r="A118" s="30" t="s">
        <v>0</v>
      </c>
      <c r="B118" s="14" t="s">
        <v>1</v>
      </c>
      <c r="C118" s="13" t="s">
        <v>2</v>
      </c>
      <c r="D118" s="13" t="s">
        <v>3</v>
      </c>
      <c r="E118" s="13" t="s">
        <v>4</v>
      </c>
      <c r="F118" s="13" t="s">
        <v>3</v>
      </c>
    </row>
    <row r="119" spans="1:6" ht="28.5" customHeight="1" x14ac:dyDescent="0.25">
      <c r="A119" s="245">
        <v>1</v>
      </c>
      <c r="B119" s="246" t="s">
        <v>203</v>
      </c>
      <c r="C119" s="246" t="s">
        <v>204</v>
      </c>
      <c r="D119" s="247">
        <v>100000</v>
      </c>
      <c r="E119" s="159" t="s">
        <v>205</v>
      </c>
      <c r="F119" s="143">
        <v>190000</v>
      </c>
    </row>
    <row r="120" spans="1:6" s="6" customFormat="1" ht="28.5" customHeight="1" x14ac:dyDescent="0.25">
      <c r="A120" s="245"/>
      <c r="B120" s="246"/>
      <c r="C120" s="246"/>
      <c r="D120" s="247"/>
      <c r="E120" s="142" t="s">
        <v>206</v>
      </c>
      <c r="F120" s="143">
        <v>87000</v>
      </c>
    </row>
    <row r="121" spans="1:6" ht="28.5" customHeight="1" x14ac:dyDescent="0.25">
      <c r="A121" s="245">
        <v>2</v>
      </c>
      <c r="B121" s="246" t="s">
        <v>207</v>
      </c>
      <c r="C121" s="136" t="s">
        <v>208</v>
      </c>
      <c r="D121" s="137">
        <v>78000</v>
      </c>
      <c r="E121" s="142" t="s">
        <v>189</v>
      </c>
      <c r="F121" s="143">
        <v>150000</v>
      </c>
    </row>
    <row r="122" spans="1:6" ht="28.5" customHeight="1" x14ac:dyDescent="0.25">
      <c r="A122" s="245"/>
      <c r="B122" s="246"/>
      <c r="C122" s="136"/>
      <c r="D122" s="137"/>
      <c r="E122" s="142" t="s">
        <v>190</v>
      </c>
      <c r="F122" s="143">
        <v>200000</v>
      </c>
    </row>
    <row r="123" spans="1:6" s="6" customFormat="1" ht="28.5" customHeight="1" x14ac:dyDescent="0.25">
      <c r="A123" s="245"/>
      <c r="B123" s="246"/>
      <c r="C123" s="136" t="s">
        <v>209</v>
      </c>
      <c r="D123" s="137">
        <v>76000</v>
      </c>
      <c r="E123" s="142" t="s">
        <v>191</v>
      </c>
      <c r="F123" s="143">
        <v>120000</v>
      </c>
    </row>
    <row r="124" spans="1:6" s="6" customFormat="1" ht="28.5" customHeight="1" x14ac:dyDescent="0.25">
      <c r="A124" s="245">
        <v>3</v>
      </c>
      <c r="B124" s="246" t="s">
        <v>218</v>
      </c>
      <c r="C124" s="246" t="s">
        <v>19</v>
      </c>
      <c r="D124" s="247">
        <v>111000</v>
      </c>
      <c r="E124" s="142" t="s">
        <v>243</v>
      </c>
      <c r="F124" s="143">
        <v>150000</v>
      </c>
    </row>
    <row r="125" spans="1:6" s="6" customFormat="1" ht="28.5" customHeight="1" x14ac:dyDescent="0.25">
      <c r="A125" s="245"/>
      <c r="B125" s="246"/>
      <c r="C125" s="246"/>
      <c r="D125" s="247"/>
      <c r="E125" s="142" t="s">
        <v>244</v>
      </c>
      <c r="F125" s="143">
        <v>155000</v>
      </c>
    </row>
    <row r="126" spans="1:6" ht="28.5" customHeight="1" x14ac:dyDescent="0.25">
      <c r="A126" s="254">
        <v>4</v>
      </c>
      <c r="B126" s="255" t="s">
        <v>135</v>
      </c>
      <c r="C126" s="255" t="s">
        <v>236</v>
      </c>
      <c r="D126" s="259">
        <v>88000</v>
      </c>
      <c r="E126" s="160" t="s">
        <v>58</v>
      </c>
      <c r="F126" s="161">
        <v>22000</v>
      </c>
    </row>
    <row r="127" spans="1:6" ht="28.5" customHeight="1" x14ac:dyDescent="0.25">
      <c r="A127" s="254"/>
      <c r="B127" s="256"/>
      <c r="C127" s="256"/>
      <c r="D127" s="260"/>
      <c r="E127" s="16" t="s">
        <v>237</v>
      </c>
      <c r="F127" s="17">
        <v>69000</v>
      </c>
    </row>
    <row r="128" spans="1:6" ht="28.5" customHeight="1" x14ac:dyDescent="0.25">
      <c r="A128" s="245">
        <v>5</v>
      </c>
      <c r="B128" s="246" t="s">
        <v>212</v>
      </c>
      <c r="C128" s="246" t="s">
        <v>213</v>
      </c>
      <c r="D128" s="247">
        <v>92000</v>
      </c>
      <c r="E128" s="142" t="s">
        <v>214</v>
      </c>
      <c r="F128" s="143">
        <v>131000</v>
      </c>
    </row>
    <row r="129" spans="1:6" s="6" customFormat="1" ht="28.5" customHeight="1" x14ac:dyDescent="0.25">
      <c r="A129" s="245"/>
      <c r="B129" s="246"/>
      <c r="C129" s="246"/>
      <c r="D129" s="247"/>
      <c r="E129" s="142" t="s">
        <v>231</v>
      </c>
      <c r="F129" s="143">
        <v>69000</v>
      </c>
    </row>
    <row r="130" spans="1:6" s="6" customFormat="1" ht="28.5" customHeight="1" x14ac:dyDescent="0.25">
      <c r="A130" s="148">
        <v>6</v>
      </c>
      <c r="B130" s="136" t="s">
        <v>39</v>
      </c>
      <c r="C130" s="136"/>
      <c r="D130" s="137"/>
      <c r="E130" s="142"/>
      <c r="F130" s="143"/>
    </row>
    <row r="131" spans="1:6" ht="28.5" customHeight="1" x14ac:dyDescent="0.25">
      <c r="A131" s="31">
        <v>7</v>
      </c>
      <c r="B131" s="63" t="s">
        <v>238</v>
      </c>
      <c r="C131" s="63"/>
      <c r="D131" s="63"/>
      <c r="E131" s="16"/>
      <c r="F131" s="16"/>
    </row>
  </sheetData>
  <mergeCells count="114">
    <mergeCell ref="A95:A96"/>
    <mergeCell ref="B95:B96"/>
    <mergeCell ref="C95:C96"/>
    <mergeCell ref="D95:D96"/>
    <mergeCell ref="A102:A103"/>
    <mergeCell ref="B102:B103"/>
    <mergeCell ref="C102:C103"/>
    <mergeCell ref="D102:D103"/>
    <mergeCell ref="A10:A12"/>
    <mergeCell ref="A16:A17"/>
    <mergeCell ref="A72:A74"/>
    <mergeCell ref="B72:B74"/>
    <mergeCell ref="C72:C74"/>
    <mergeCell ref="D72:D74"/>
    <mergeCell ref="A21:A22"/>
    <mergeCell ref="B21:B22"/>
    <mergeCell ref="C21:C22"/>
    <mergeCell ref="D21:D22"/>
    <mergeCell ref="A67:A68"/>
    <mergeCell ref="B67:B68"/>
    <mergeCell ref="C67:C68"/>
    <mergeCell ref="D67:D68"/>
    <mergeCell ref="A56:A57"/>
    <mergeCell ref="B56:B57"/>
    <mergeCell ref="A92:A93"/>
    <mergeCell ref="B92:B93"/>
    <mergeCell ref="A89:A91"/>
    <mergeCell ref="B89:B91"/>
    <mergeCell ref="C92:C93"/>
    <mergeCell ref="D92:D93"/>
    <mergeCell ref="A86:A87"/>
    <mergeCell ref="B86:B87"/>
    <mergeCell ref="C86:C87"/>
    <mergeCell ref="D86:D87"/>
    <mergeCell ref="A1:F1"/>
    <mergeCell ref="B10:B12"/>
    <mergeCell ref="A32:A33"/>
    <mergeCell ref="B32:B33"/>
    <mergeCell ref="A39:A40"/>
    <mergeCell ref="B39:B40"/>
    <mergeCell ref="C32:C33"/>
    <mergeCell ref="D32:D33"/>
    <mergeCell ref="C39:C40"/>
    <mergeCell ref="D39:D40"/>
    <mergeCell ref="A5:A6"/>
    <mergeCell ref="B5:B6"/>
    <mergeCell ref="C5:C6"/>
    <mergeCell ref="D5:D6"/>
    <mergeCell ref="C10:C12"/>
    <mergeCell ref="D10:D12"/>
    <mergeCell ref="B16:B17"/>
    <mergeCell ref="C16:C17"/>
    <mergeCell ref="D16:D17"/>
    <mergeCell ref="A19:B19"/>
    <mergeCell ref="A26:A28"/>
    <mergeCell ref="B26:B28"/>
    <mergeCell ref="C26:C28"/>
    <mergeCell ref="D26:D28"/>
    <mergeCell ref="C47:C48"/>
    <mergeCell ref="D47:D48"/>
    <mergeCell ref="A41:A43"/>
    <mergeCell ref="B41:B43"/>
    <mergeCell ref="A44:A45"/>
    <mergeCell ref="B44:B45"/>
    <mergeCell ref="C44:C45"/>
    <mergeCell ref="D44:D45"/>
    <mergeCell ref="A77:A78"/>
    <mergeCell ref="B77:B78"/>
    <mergeCell ref="C77:C78"/>
    <mergeCell ref="D77:D78"/>
    <mergeCell ref="A75:A76"/>
    <mergeCell ref="B75:B76"/>
    <mergeCell ref="C75:C76"/>
    <mergeCell ref="D75:D76"/>
    <mergeCell ref="C56:C57"/>
    <mergeCell ref="D56:D57"/>
    <mergeCell ref="A69:A70"/>
    <mergeCell ref="B69:B70"/>
    <mergeCell ref="C41:C42"/>
    <mergeCell ref="D41:D42"/>
    <mergeCell ref="A47:A48"/>
    <mergeCell ref="B47:B48"/>
    <mergeCell ref="A104:A106"/>
    <mergeCell ref="B104:B106"/>
    <mergeCell ref="A107:A108"/>
    <mergeCell ref="B107:B108"/>
    <mergeCell ref="C107:C108"/>
    <mergeCell ref="D107:D108"/>
    <mergeCell ref="A110:A111"/>
    <mergeCell ref="B110:B111"/>
    <mergeCell ref="C110:C111"/>
    <mergeCell ref="D110:D111"/>
    <mergeCell ref="A128:A129"/>
    <mergeCell ref="B128:B129"/>
    <mergeCell ref="C128:C129"/>
    <mergeCell ref="D128:D129"/>
    <mergeCell ref="A113:A114"/>
    <mergeCell ref="B113:B114"/>
    <mergeCell ref="C113:C114"/>
    <mergeCell ref="D113:D114"/>
    <mergeCell ref="A119:A120"/>
    <mergeCell ref="B119:B120"/>
    <mergeCell ref="C119:C120"/>
    <mergeCell ref="D119:D120"/>
    <mergeCell ref="A121:A123"/>
    <mergeCell ref="B121:B123"/>
    <mergeCell ref="A124:A125"/>
    <mergeCell ref="B124:B125"/>
    <mergeCell ref="C124:C125"/>
    <mergeCell ref="D124:D125"/>
    <mergeCell ref="A126:A127"/>
    <mergeCell ref="B126:B127"/>
    <mergeCell ref="C126:C127"/>
    <mergeCell ref="D126:D127"/>
  </mergeCells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abSelected="1" topLeftCell="A40" zoomScaleNormal="100" workbookViewId="0">
      <selection activeCell="B41" sqref="B41:D42"/>
    </sheetView>
  </sheetViews>
  <sheetFormatPr defaultRowHeight="15.75" x14ac:dyDescent="0.25"/>
  <cols>
    <col min="1" max="1" width="6.125" style="11" customWidth="1"/>
    <col min="2" max="2" width="45.75" style="11" customWidth="1"/>
    <col min="3" max="3" width="45.25" style="11" customWidth="1"/>
    <col min="4" max="4" width="9" style="11"/>
    <col min="5" max="5" width="48.75" style="11" customWidth="1"/>
    <col min="6" max="16384" width="9" style="11"/>
  </cols>
  <sheetData>
    <row r="1" spans="1:6" ht="192" customHeight="1" x14ac:dyDescent="0.25">
      <c r="A1" s="276" t="s">
        <v>363</v>
      </c>
      <c r="B1" s="277"/>
      <c r="C1" s="277"/>
      <c r="D1" s="277"/>
      <c r="E1" s="277"/>
      <c r="F1" s="277"/>
    </row>
    <row r="2" spans="1:6" ht="22.5" x14ac:dyDescent="0.25">
      <c r="A2" s="20"/>
      <c r="B2" s="21"/>
      <c r="C2" s="21"/>
      <c r="D2" s="49"/>
      <c r="E2" s="21"/>
      <c r="F2" s="21"/>
    </row>
    <row r="3" spans="1:6" x14ac:dyDescent="0.25">
      <c r="B3" s="23"/>
    </row>
    <row r="4" spans="1:6" ht="18.75" x14ac:dyDescent="0.25">
      <c r="B4" s="278" t="s">
        <v>300</v>
      </c>
      <c r="C4" s="278"/>
    </row>
    <row r="5" spans="1:6" x14ac:dyDescent="0.25">
      <c r="A5" s="13" t="s">
        <v>0</v>
      </c>
      <c r="B5" s="14" t="s">
        <v>1</v>
      </c>
      <c r="C5" s="13" t="s">
        <v>2</v>
      </c>
      <c r="D5" s="13" t="s">
        <v>3</v>
      </c>
      <c r="E5" s="13" t="s">
        <v>4</v>
      </c>
      <c r="F5" s="13" t="s">
        <v>3</v>
      </c>
    </row>
    <row r="6" spans="1:6" ht="24.75" customHeight="1" x14ac:dyDescent="0.25">
      <c r="A6" s="248">
        <v>1</v>
      </c>
      <c r="B6" s="274" t="s">
        <v>255</v>
      </c>
      <c r="C6" s="166" t="s">
        <v>256</v>
      </c>
      <c r="D6" s="167">
        <v>99000</v>
      </c>
      <c r="E6" s="124"/>
      <c r="F6" s="168"/>
    </row>
    <row r="7" spans="1:6" ht="24.75" customHeight="1" x14ac:dyDescent="0.25">
      <c r="A7" s="249"/>
      <c r="B7" s="275"/>
      <c r="C7" s="166" t="s">
        <v>257</v>
      </c>
      <c r="D7" s="169">
        <v>89000</v>
      </c>
      <c r="E7" s="142"/>
      <c r="F7" s="170"/>
    </row>
    <row r="8" spans="1:6" ht="24.75" customHeight="1" x14ac:dyDescent="0.25">
      <c r="A8" s="148">
        <v>2</v>
      </c>
      <c r="B8" s="136" t="s">
        <v>271</v>
      </c>
      <c r="C8" s="171"/>
      <c r="D8" s="169"/>
      <c r="E8" s="16"/>
      <c r="F8" s="172"/>
    </row>
    <row r="9" spans="1:6" ht="24.75" customHeight="1" x14ac:dyDescent="0.25">
      <c r="A9" s="148">
        <v>3</v>
      </c>
      <c r="B9" s="136" t="s">
        <v>261</v>
      </c>
      <c r="C9" s="142" t="s">
        <v>262</v>
      </c>
      <c r="D9" s="174">
        <v>48000</v>
      </c>
      <c r="E9" s="16"/>
      <c r="F9" s="172"/>
    </row>
    <row r="10" spans="1:6" ht="24.75" customHeight="1" x14ac:dyDescent="0.25">
      <c r="A10" s="248">
        <v>4</v>
      </c>
      <c r="B10" s="274" t="s">
        <v>263</v>
      </c>
      <c r="C10" s="136" t="s">
        <v>264</v>
      </c>
      <c r="D10" s="173">
        <v>92000</v>
      </c>
      <c r="E10" s="279" t="s">
        <v>233</v>
      </c>
      <c r="F10" s="281">
        <v>93000</v>
      </c>
    </row>
    <row r="11" spans="1:6" ht="24.75" customHeight="1" x14ac:dyDescent="0.25">
      <c r="A11" s="249"/>
      <c r="B11" s="275"/>
      <c r="C11" s="136" t="s">
        <v>265</v>
      </c>
      <c r="D11" s="173">
        <v>134000</v>
      </c>
      <c r="E11" s="280"/>
      <c r="F11" s="282"/>
    </row>
    <row r="12" spans="1:6" ht="24.75" customHeight="1" x14ac:dyDescent="0.25">
      <c r="A12" s="148">
        <v>5</v>
      </c>
      <c r="B12" s="136" t="s">
        <v>266</v>
      </c>
      <c r="C12" s="136" t="s">
        <v>267</v>
      </c>
      <c r="D12" s="173">
        <v>114000</v>
      </c>
      <c r="E12" s="142" t="s">
        <v>268</v>
      </c>
      <c r="F12" s="174">
        <v>120000</v>
      </c>
    </row>
    <row r="13" spans="1:6" ht="24.75" customHeight="1" x14ac:dyDescent="0.25">
      <c r="A13" s="248">
        <v>6</v>
      </c>
      <c r="B13" s="274" t="s">
        <v>269</v>
      </c>
      <c r="C13" s="136" t="s">
        <v>270</v>
      </c>
      <c r="D13" s="173">
        <v>117000</v>
      </c>
      <c r="E13" s="142"/>
      <c r="F13" s="170"/>
    </row>
    <row r="14" spans="1:6" ht="24.75" customHeight="1" x14ac:dyDescent="0.25">
      <c r="A14" s="249"/>
      <c r="B14" s="275"/>
      <c r="C14" s="136" t="s">
        <v>21</v>
      </c>
      <c r="D14" s="173">
        <v>91000</v>
      </c>
      <c r="E14" s="142"/>
      <c r="F14" s="170"/>
    </row>
    <row r="15" spans="1:6" ht="28.5" customHeight="1" x14ac:dyDescent="0.25">
      <c r="A15" s="148">
        <v>7</v>
      </c>
      <c r="B15" s="136" t="s">
        <v>284</v>
      </c>
      <c r="C15" s="136"/>
      <c r="D15" s="175"/>
      <c r="E15" s="142"/>
      <c r="F15" s="170"/>
    </row>
    <row r="16" spans="1:6" ht="24.75" customHeight="1" x14ac:dyDescent="0.25">
      <c r="A16" s="148">
        <v>8</v>
      </c>
      <c r="B16" s="136" t="s">
        <v>111</v>
      </c>
      <c r="C16" s="136"/>
      <c r="D16" s="175"/>
      <c r="E16" s="142"/>
      <c r="F16" s="170"/>
    </row>
    <row r="17" spans="1:6" ht="24.75" customHeight="1" x14ac:dyDescent="0.25">
      <c r="A17" s="148">
        <v>9</v>
      </c>
      <c r="B17" s="136" t="s">
        <v>285</v>
      </c>
      <c r="C17" s="136" t="s">
        <v>307</v>
      </c>
      <c r="D17" s="173">
        <v>62000</v>
      </c>
      <c r="E17" s="142"/>
      <c r="F17" s="170"/>
    </row>
    <row r="18" spans="1:6" x14ac:dyDescent="0.25">
      <c r="B18" s="23"/>
    </row>
    <row r="19" spans="1:6" ht="18.75" x14ac:dyDescent="0.25">
      <c r="B19" s="12" t="s">
        <v>295</v>
      </c>
    </row>
    <row r="20" spans="1:6" x14ac:dyDescent="0.25">
      <c r="A20" s="13" t="s">
        <v>0</v>
      </c>
      <c r="B20" s="14" t="s">
        <v>1</v>
      </c>
      <c r="C20" s="13" t="s">
        <v>2</v>
      </c>
      <c r="D20" s="13" t="s">
        <v>3</v>
      </c>
      <c r="E20" s="13" t="s">
        <v>4</v>
      </c>
      <c r="F20" s="13" t="s">
        <v>3</v>
      </c>
    </row>
    <row r="21" spans="1:6" ht="27.75" customHeight="1" x14ac:dyDescent="0.25">
      <c r="A21" s="149">
        <v>1</v>
      </c>
      <c r="B21" s="176" t="s">
        <v>296</v>
      </c>
      <c r="C21" s="166" t="s">
        <v>28</v>
      </c>
      <c r="D21" s="167">
        <v>46000</v>
      </c>
      <c r="E21" s="124"/>
      <c r="F21" s="168"/>
    </row>
    <row r="22" spans="1:6" ht="27.75" customHeight="1" x14ac:dyDescent="0.25">
      <c r="A22" s="149"/>
      <c r="B22" s="176" t="s">
        <v>297</v>
      </c>
      <c r="C22" s="181" t="s">
        <v>260</v>
      </c>
      <c r="D22" s="173">
        <v>61000</v>
      </c>
      <c r="E22" s="124"/>
      <c r="F22" s="168"/>
    </row>
    <row r="23" spans="1:6" ht="27.75" customHeight="1" x14ac:dyDescent="0.25">
      <c r="A23" s="148">
        <v>2</v>
      </c>
      <c r="B23" s="136" t="s">
        <v>271</v>
      </c>
      <c r="C23" s="171"/>
      <c r="D23" s="169">
        <v>61000</v>
      </c>
      <c r="E23" s="16"/>
      <c r="F23" s="172"/>
    </row>
    <row r="24" spans="1:6" ht="27.75" customHeight="1" x14ac:dyDescent="0.25">
      <c r="A24" s="248">
        <v>4</v>
      </c>
      <c r="B24" s="274" t="s">
        <v>263</v>
      </c>
      <c r="C24" s="136" t="s">
        <v>264</v>
      </c>
      <c r="D24" s="173">
        <v>92000</v>
      </c>
      <c r="E24" s="279" t="s">
        <v>233</v>
      </c>
      <c r="F24" s="281">
        <v>93000</v>
      </c>
    </row>
    <row r="25" spans="1:6" ht="27.75" customHeight="1" x14ac:dyDescent="0.25">
      <c r="A25" s="249"/>
      <c r="B25" s="275"/>
      <c r="C25" s="136" t="s">
        <v>265</v>
      </c>
      <c r="D25" s="173">
        <v>134000</v>
      </c>
      <c r="E25" s="280"/>
      <c r="F25" s="282"/>
    </row>
    <row r="26" spans="1:6" ht="27.75" customHeight="1" x14ac:dyDescent="0.25">
      <c r="A26" s="148">
        <v>5</v>
      </c>
      <c r="B26" s="136" t="s">
        <v>266</v>
      </c>
      <c r="C26" s="136" t="s">
        <v>267</v>
      </c>
      <c r="D26" s="173">
        <v>114000</v>
      </c>
      <c r="E26" s="142" t="s">
        <v>268</v>
      </c>
      <c r="F26" s="174">
        <v>120000</v>
      </c>
    </row>
    <row r="27" spans="1:6" ht="27.75" customHeight="1" x14ac:dyDescent="0.25">
      <c r="A27" s="248">
        <v>6</v>
      </c>
      <c r="B27" s="274" t="s">
        <v>269</v>
      </c>
      <c r="C27" s="136" t="s">
        <v>270</v>
      </c>
      <c r="D27" s="173">
        <v>117000</v>
      </c>
      <c r="E27" s="142"/>
      <c r="F27" s="170"/>
    </row>
    <row r="28" spans="1:6" ht="27.75" customHeight="1" x14ac:dyDescent="0.25">
      <c r="A28" s="249"/>
      <c r="B28" s="275"/>
      <c r="C28" s="136" t="s">
        <v>21</v>
      </c>
      <c r="D28" s="173">
        <v>91000</v>
      </c>
      <c r="E28" s="142"/>
      <c r="F28" s="170"/>
    </row>
    <row r="29" spans="1:6" ht="27.75" customHeight="1" x14ac:dyDescent="0.25">
      <c r="A29" s="148">
        <v>7</v>
      </c>
      <c r="B29" s="136" t="s">
        <v>284</v>
      </c>
      <c r="C29" s="136"/>
      <c r="D29" s="175"/>
      <c r="E29" s="142"/>
      <c r="F29" s="170"/>
    </row>
    <row r="30" spans="1:6" ht="27.75" customHeight="1" x14ac:dyDescent="0.25">
      <c r="A30" s="148">
        <v>8</v>
      </c>
      <c r="B30" s="136" t="s">
        <v>111</v>
      </c>
      <c r="C30" s="136"/>
      <c r="D30" s="175"/>
      <c r="E30" s="142"/>
      <c r="F30" s="170"/>
    </row>
    <row r="31" spans="1:6" ht="27.75" customHeight="1" x14ac:dyDescent="0.25">
      <c r="A31" s="148">
        <v>9</v>
      </c>
      <c r="B31" s="136" t="s">
        <v>285</v>
      </c>
      <c r="C31" s="136" t="s">
        <v>307</v>
      </c>
      <c r="D31" s="173">
        <v>62000</v>
      </c>
      <c r="E31" s="142"/>
      <c r="F31" s="170"/>
    </row>
    <row r="32" spans="1:6" x14ac:dyDescent="0.25">
      <c r="A32" s="154"/>
      <c r="B32" s="128"/>
      <c r="C32" s="128"/>
      <c r="D32" s="182"/>
      <c r="E32" s="151"/>
      <c r="F32" s="183"/>
    </row>
    <row r="33" spans="1:6" ht="18.75" x14ac:dyDescent="0.25">
      <c r="B33" s="278" t="s">
        <v>299</v>
      </c>
      <c r="C33" s="278"/>
    </row>
    <row r="34" spans="1:6" x14ac:dyDescent="0.25">
      <c r="A34" s="13" t="s">
        <v>0</v>
      </c>
      <c r="B34" s="14" t="s">
        <v>1</v>
      </c>
      <c r="C34" s="13" t="s">
        <v>2</v>
      </c>
      <c r="D34" s="13" t="s">
        <v>3</v>
      </c>
      <c r="E34" s="13" t="s">
        <v>4</v>
      </c>
      <c r="F34" s="13" t="s">
        <v>3</v>
      </c>
    </row>
    <row r="35" spans="1:6" ht="24.75" customHeight="1" x14ac:dyDescent="0.25">
      <c r="A35" s="149">
        <v>1</v>
      </c>
      <c r="B35" s="176" t="s">
        <v>296</v>
      </c>
      <c r="C35" s="166" t="s">
        <v>28</v>
      </c>
      <c r="D35" s="167">
        <v>46000</v>
      </c>
      <c r="E35" s="124"/>
      <c r="F35" s="168"/>
    </row>
    <row r="36" spans="1:6" ht="24.75" customHeight="1" x14ac:dyDescent="0.25">
      <c r="A36" s="148">
        <v>2</v>
      </c>
      <c r="B36" s="136" t="s">
        <v>271</v>
      </c>
      <c r="C36" s="171"/>
      <c r="D36" s="169"/>
      <c r="E36" s="16"/>
      <c r="F36" s="172"/>
    </row>
    <row r="37" spans="1:6" ht="24.75" customHeight="1" x14ac:dyDescent="0.25">
      <c r="A37" s="148">
        <v>3</v>
      </c>
      <c r="B37" s="136" t="s">
        <v>261</v>
      </c>
      <c r="C37" s="142" t="s">
        <v>262</v>
      </c>
      <c r="D37" s="174">
        <v>48000</v>
      </c>
      <c r="E37" s="16"/>
      <c r="F37" s="172"/>
    </row>
    <row r="38" spans="1:6" ht="24.75" customHeight="1" x14ac:dyDescent="0.25">
      <c r="A38" s="248">
        <v>4</v>
      </c>
      <c r="B38" s="274" t="s">
        <v>263</v>
      </c>
      <c r="C38" s="136" t="s">
        <v>264</v>
      </c>
      <c r="D38" s="173">
        <v>92000</v>
      </c>
      <c r="E38" s="279" t="s">
        <v>233</v>
      </c>
      <c r="F38" s="281">
        <v>93000</v>
      </c>
    </row>
    <row r="39" spans="1:6" ht="24.75" customHeight="1" x14ac:dyDescent="0.25">
      <c r="A39" s="249"/>
      <c r="B39" s="275"/>
      <c r="C39" s="136" t="s">
        <v>265</v>
      </c>
      <c r="D39" s="173">
        <v>134000</v>
      </c>
      <c r="E39" s="280"/>
      <c r="F39" s="282"/>
    </row>
    <row r="40" spans="1:6" ht="24.75" customHeight="1" x14ac:dyDescent="0.25">
      <c r="A40" s="148">
        <v>5</v>
      </c>
      <c r="B40" s="136" t="s">
        <v>266</v>
      </c>
      <c r="C40" s="136" t="s">
        <v>267</v>
      </c>
      <c r="D40" s="173">
        <v>114000</v>
      </c>
      <c r="E40" s="142" t="s">
        <v>268</v>
      </c>
      <c r="F40" s="174">
        <v>120000</v>
      </c>
    </row>
    <row r="41" spans="1:6" ht="24.75" customHeight="1" x14ac:dyDescent="0.25">
      <c r="A41" s="248">
        <v>6</v>
      </c>
      <c r="B41" s="274" t="s">
        <v>269</v>
      </c>
      <c r="C41" s="136" t="s">
        <v>270</v>
      </c>
      <c r="D41" s="173">
        <v>117000</v>
      </c>
      <c r="E41" s="142"/>
      <c r="F41" s="170"/>
    </row>
    <row r="42" spans="1:6" ht="24.75" customHeight="1" x14ac:dyDescent="0.25">
      <c r="A42" s="249"/>
      <c r="B42" s="275"/>
      <c r="C42" s="136" t="s">
        <v>21</v>
      </c>
      <c r="D42" s="173">
        <v>91000</v>
      </c>
      <c r="E42" s="142"/>
      <c r="F42" s="170"/>
    </row>
    <row r="43" spans="1:6" ht="30" customHeight="1" x14ac:dyDescent="0.25">
      <c r="A43" s="148">
        <v>7</v>
      </c>
      <c r="B43" s="136" t="s">
        <v>284</v>
      </c>
      <c r="C43" s="136"/>
      <c r="D43" s="175"/>
      <c r="E43" s="142"/>
      <c r="F43" s="170"/>
    </row>
    <row r="44" spans="1:6" ht="24.75" customHeight="1" x14ac:dyDescent="0.25">
      <c r="A44" s="148">
        <v>8</v>
      </c>
      <c r="B44" s="136" t="s">
        <v>111</v>
      </c>
      <c r="C44" s="136"/>
      <c r="D44" s="175"/>
      <c r="E44" s="142"/>
      <c r="F44" s="170"/>
    </row>
    <row r="45" spans="1:6" ht="24.75" customHeight="1" x14ac:dyDescent="0.25">
      <c r="A45" s="148">
        <v>9</v>
      </c>
      <c r="B45" s="136" t="s">
        <v>285</v>
      </c>
      <c r="C45" s="136" t="s">
        <v>307</v>
      </c>
      <c r="D45" s="173">
        <v>62000</v>
      </c>
      <c r="E45" s="142"/>
      <c r="F45" s="170"/>
    </row>
    <row r="46" spans="1:6" x14ac:dyDescent="0.25">
      <c r="A46" s="154"/>
      <c r="B46" s="128"/>
      <c r="C46" s="128"/>
      <c r="D46" s="182"/>
      <c r="E46" s="151"/>
      <c r="F46" s="183"/>
    </row>
    <row r="47" spans="1:6" ht="18.75" x14ac:dyDescent="0.25">
      <c r="A47" s="154"/>
      <c r="B47" s="184" t="s">
        <v>298</v>
      </c>
      <c r="C47" s="128"/>
      <c r="D47" s="182"/>
      <c r="E47" s="151"/>
      <c r="F47" s="183"/>
    </row>
    <row r="48" spans="1:6" ht="24" customHeight="1" x14ac:dyDescent="0.25">
      <c r="A48" s="148">
        <v>1</v>
      </c>
      <c r="B48" s="136" t="s">
        <v>258</v>
      </c>
      <c r="C48" s="166" t="s">
        <v>28</v>
      </c>
      <c r="D48" s="167">
        <v>46000</v>
      </c>
      <c r="E48" s="16"/>
      <c r="F48" s="172"/>
    </row>
    <row r="49" spans="1:6" ht="24" customHeight="1" x14ac:dyDescent="0.25">
      <c r="A49" s="148">
        <v>2</v>
      </c>
      <c r="B49" s="136" t="s">
        <v>271</v>
      </c>
      <c r="C49" s="181"/>
      <c r="D49" s="173"/>
      <c r="E49" s="142"/>
      <c r="F49" s="170"/>
    </row>
    <row r="50" spans="1:6" ht="24" customHeight="1" x14ac:dyDescent="0.25">
      <c r="A50" s="148">
        <v>3</v>
      </c>
      <c r="B50" s="136" t="s">
        <v>272</v>
      </c>
      <c r="C50" s="142" t="s">
        <v>26</v>
      </c>
      <c r="D50" s="174">
        <v>45000</v>
      </c>
      <c r="E50" s="16"/>
      <c r="F50" s="172"/>
    </row>
    <row r="51" spans="1:6" ht="24" customHeight="1" x14ac:dyDescent="0.25">
      <c r="A51" s="148">
        <v>4</v>
      </c>
      <c r="B51" s="136" t="s">
        <v>261</v>
      </c>
      <c r="C51" s="142" t="s">
        <v>262</v>
      </c>
      <c r="D51" s="174">
        <v>48000</v>
      </c>
      <c r="E51" s="16"/>
      <c r="F51" s="172"/>
    </row>
    <row r="52" spans="1:6" ht="24" customHeight="1" x14ac:dyDescent="0.25">
      <c r="A52" s="248">
        <v>5</v>
      </c>
      <c r="B52" s="274" t="s">
        <v>263</v>
      </c>
      <c r="C52" s="136" t="s">
        <v>264</v>
      </c>
      <c r="D52" s="173">
        <v>92000</v>
      </c>
      <c r="E52" s="279" t="s">
        <v>233</v>
      </c>
      <c r="F52" s="281">
        <v>93000</v>
      </c>
    </row>
    <row r="53" spans="1:6" ht="24" customHeight="1" x14ac:dyDescent="0.25">
      <c r="A53" s="249"/>
      <c r="B53" s="275"/>
      <c r="C53" s="136" t="s">
        <v>265</v>
      </c>
      <c r="D53" s="173">
        <v>134000</v>
      </c>
      <c r="E53" s="280"/>
      <c r="F53" s="282"/>
    </row>
    <row r="54" spans="1:6" ht="24" customHeight="1" x14ac:dyDescent="0.25">
      <c r="A54" s="148">
        <v>6</v>
      </c>
      <c r="B54" s="136" t="s">
        <v>273</v>
      </c>
      <c r="C54" s="136" t="s">
        <v>274</v>
      </c>
      <c r="D54" s="173">
        <v>94000</v>
      </c>
      <c r="E54" s="142"/>
      <c r="F54" s="170"/>
    </row>
    <row r="55" spans="1:6" ht="24" customHeight="1" x14ac:dyDescent="0.25">
      <c r="A55" s="148">
        <v>7</v>
      </c>
      <c r="B55" s="136" t="s">
        <v>266</v>
      </c>
      <c r="C55" s="136" t="s">
        <v>267</v>
      </c>
      <c r="D55" s="173">
        <v>114000</v>
      </c>
      <c r="E55" s="142" t="s">
        <v>268</v>
      </c>
      <c r="F55" s="174">
        <v>120000</v>
      </c>
    </row>
    <row r="56" spans="1:6" ht="28.5" customHeight="1" x14ac:dyDescent="0.25">
      <c r="A56" s="148">
        <v>8</v>
      </c>
      <c r="B56" s="136" t="s">
        <v>284</v>
      </c>
      <c r="C56" s="136"/>
      <c r="D56" s="175"/>
      <c r="E56" s="142"/>
      <c r="F56" s="170"/>
    </row>
    <row r="57" spans="1:6" ht="28.5" customHeight="1" x14ac:dyDescent="0.25">
      <c r="A57" s="148">
        <v>9</v>
      </c>
      <c r="B57" s="136" t="s">
        <v>39</v>
      </c>
      <c r="C57" s="136"/>
      <c r="D57" s="175"/>
      <c r="E57" s="142"/>
      <c r="F57" s="170"/>
    </row>
    <row r="58" spans="1:6" ht="24" customHeight="1" x14ac:dyDescent="0.25">
      <c r="A58" s="148">
        <v>10</v>
      </c>
      <c r="B58" s="136" t="s">
        <v>285</v>
      </c>
      <c r="C58" s="136" t="s">
        <v>307</v>
      </c>
      <c r="D58" s="173">
        <v>62000</v>
      </c>
      <c r="E58" s="142"/>
      <c r="F58" s="170"/>
    </row>
    <row r="59" spans="1:6" x14ac:dyDescent="0.25">
      <c r="B59" s="23"/>
    </row>
    <row r="60" spans="1:6" ht="18.75" x14ac:dyDescent="0.25">
      <c r="B60" s="278" t="s">
        <v>301</v>
      </c>
      <c r="C60" s="278"/>
    </row>
    <row r="61" spans="1:6" x14ac:dyDescent="0.25">
      <c r="A61" s="13" t="s">
        <v>0</v>
      </c>
      <c r="B61" s="14" t="s">
        <v>1</v>
      </c>
      <c r="C61" s="13" t="s">
        <v>2</v>
      </c>
      <c r="D61" s="13" t="s">
        <v>3</v>
      </c>
      <c r="E61" s="13" t="s">
        <v>4</v>
      </c>
      <c r="F61" s="13" t="s">
        <v>3</v>
      </c>
    </row>
    <row r="62" spans="1:6" ht="25.5" customHeight="1" x14ac:dyDescent="0.25">
      <c r="A62" s="248">
        <v>1</v>
      </c>
      <c r="B62" s="274" t="s">
        <v>255</v>
      </c>
      <c r="C62" s="166" t="s">
        <v>256</v>
      </c>
      <c r="D62" s="167">
        <v>99000</v>
      </c>
      <c r="E62" s="124"/>
      <c r="F62" s="168"/>
    </row>
    <row r="63" spans="1:6" ht="25.5" customHeight="1" x14ac:dyDescent="0.25">
      <c r="A63" s="249"/>
      <c r="B63" s="275"/>
      <c r="C63" s="166" t="s">
        <v>257</v>
      </c>
      <c r="D63" s="169">
        <v>89000</v>
      </c>
      <c r="E63" s="142"/>
      <c r="F63" s="170"/>
    </row>
    <row r="64" spans="1:6" ht="25.5" customHeight="1" x14ac:dyDescent="0.25">
      <c r="A64" s="158"/>
      <c r="B64" s="136" t="s">
        <v>258</v>
      </c>
      <c r="C64" s="166" t="s">
        <v>28</v>
      </c>
      <c r="D64" s="167">
        <v>46000</v>
      </c>
      <c r="E64" s="142"/>
      <c r="F64" s="170"/>
    </row>
    <row r="65" spans="1:6" ht="25.5" customHeight="1" x14ac:dyDescent="0.25">
      <c r="A65" s="148">
        <v>2</v>
      </c>
      <c r="B65" s="136" t="s">
        <v>271</v>
      </c>
      <c r="C65" s="171"/>
      <c r="D65" s="169">
        <v>61000</v>
      </c>
      <c r="E65" s="16"/>
      <c r="F65" s="172"/>
    </row>
    <row r="66" spans="1:6" ht="25.5" customHeight="1" x14ac:dyDescent="0.25">
      <c r="A66" s="248">
        <v>4</v>
      </c>
      <c r="B66" s="274" t="s">
        <v>263</v>
      </c>
      <c r="C66" s="136" t="s">
        <v>264</v>
      </c>
      <c r="D66" s="173">
        <v>92000</v>
      </c>
      <c r="E66" s="279" t="s">
        <v>233</v>
      </c>
      <c r="F66" s="281">
        <v>93000</v>
      </c>
    </row>
    <row r="67" spans="1:6" ht="25.5" customHeight="1" x14ac:dyDescent="0.25">
      <c r="A67" s="249"/>
      <c r="B67" s="275"/>
      <c r="C67" s="136" t="s">
        <v>265</v>
      </c>
      <c r="D67" s="173">
        <v>134000</v>
      </c>
      <c r="E67" s="280"/>
      <c r="F67" s="282"/>
    </row>
    <row r="68" spans="1:6" ht="25.5" customHeight="1" x14ac:dyDescent="0.25">
      <c r="A68" s="148">
        <v>5</v>
      </c>
      <c r="B68" s="136" t="s">
        <v>266</v>
      </c>
      <c r="C68" s="136" t="s">
        <v>267</v>
      </c>
      <c r="D68" s="173">
        <v>114000</v>
      </c>
      <c r="E68" s="142" t="s">
        <v>268</v>
      </c>
      <c r="F68" s="174">
        <v>120000</v>
      </c>
    </row>
    <row r="69" spans="1:6" ht="25.5" customHeight="1" x14ac:dyDescent="0.25">
      <c r="A69" s="248">
        <v>6</v>
      </c>
      <c r="B69" s="274" t="s">
        <v>269</v>
      </c>
      <c r="C69" s="136" t="s">
        <v>270</v>
      </c>
      <c r="D69" s="173">
        <v>117000</v>
      </c>
      <c r="E69" s="142"/>
      <c r="F69" s="170"/>
    </row>
    <row r="70" spans="1:6" ht="25.5" customHeight="1" x14ac:dyDescent="0.25">
      <c r="A70" s="249"/>
      <c r="B70" s="275"/>
      <c r="C70" s="136" t="s">
        <v>21</v>
      </c>
      <c r="D70" s="173">
        <v>91000</v>
      </c>
      <c r="E70" s="142"/>
      <c r="F70" s="170"/>
    </row>
    <row r="71" spans="1:6" ht="25.5" customHeight="1" x14ac:dyDescent="0.25">
      <c r="A71" s="148">
        <v>7</v>
      </c>
      <c r="B71" s="136" t="s">
        <v>284</v>
      </c>
      <c r="C71" s="136"/>
      <c r="D71" s="175"/>
      <c r="E71" s="142"/>
      <c r="F71" s="170"/>
    </row>
    <row r="72" spans="1:6" ht="25.5" customHeight="1" x14ac:dyDescent="0.25">
      <c r="A72" s="148">
        <v>8</v>
      </c>
      <c r="B72" s="136" t="s">
        <v>111</v>
      </c>
      <c r="C72" s="136"/>
      <c r="D72" s="175"/>
      <c r="E72" s="142"/>
      <c r="F72" s="170"/>
    </row>
    <row r="73" spans="1:6" ht="25.5" customHeight="1" x14ac:dyDescent="0.25">
      <c r="A73" s="148">
        <v>9</v>
      </c>
      <c r="B73" s="136" t="s">
        <v>285</v>
      </c>
      <c r="C73" s="136" t="s">
        <v>307</v>
      </c>
      <c r="D73" s="173">
        <v>62000</v>
      </c>
      <c r="E73" s="142"/>
      <c r="F73" s="170"/>
    </row>
    <row r="74" spans="1:6" ht="18" customHeight="1" x14ac:dyDescent="0.25">
      <c r="A74" s="154"/>
      <c r="B74" s="128"/>
      <c r="C74" s="128"/>
      <c r="D74" s="182"/>
      <c r="E74" s="151"/>
      <c r="F74" s="183"/>
    </row>
    <row r="75" spans="1:6" ht="18.75" x14ac:dyDescent="0.25">
      <c r="B75" s="12" t="s">
        <v>286</v>
      </c>
    </row>
    <row r="76" spans="1:6" x14ac:dyDescent="0.25">
      <c r="A76" s="120" t="s">
        <v>0</v>
      </c>
      <c r="B76" s="121" t="s">
        <v>1</v>
      </c>
      <c r="C76" s="122" t="s">
        <v>2</v>
      </c>
      <c r="D76" s="179" t="s">
        <v>200</v>
      </c>
      <c r="E76" s="124" t="s">
        <v>4</v>
      </c>
      <c r="F76" s="168" t="s">
        <v>200</v>
      </c>
    </row>
    <row r="77" spans="1:6" ht="26.25" customHeight="1" x14ac:dyDescent="0.25">
      <c r="A77" s="148">
        <v>1</v>
      </c>
      <c r="B77" s="136" t="s">
        <v>287</v>
      </c>
      <c r="C77" s="142" t="s">
        <v>262</v>
      </c>
      <c r="D77" s="174">
        <v>48000</v>
      </c>
      <c r="E77" s="16"/>
      <c r="F77" s="172"/>
    </row>
    <row r="78" spans="1:6" ht="26.25" customHeight="1" x14ac:dyDescent="0.25">
      <c r="A78" s="148">
        <v>2</v>
      </c>
      <c r="B78" s="136" t="s">
        <v>288</v>
      </c>
      <c r="C78" s="166" t="s">
        <v>28</v>
      </c>
      <c r="D78" s="167">
        <v>46000</v>
      </c>
      <c r="E78" s="142"/>
      <c r="F78" s="170"/>
    </row>
    <row r="79" spans="1:6" ht="26.25" customHeight="1" x14ac:dyDescent="0.25">
      <c r="A79" s="148">
        <v>3</v>
      </c>
      <c r="B79" s="136" t="s">
        <v>290</v>
      </c>
      <c r="C79" s="142"/>
      <c r="D79" s="174"/>
      <c r="E79" s="16"/>
      <c r="F79" s="172"/>
    </row>
    <row r="80" spans="1:6" ht="26.25" customHeight="1" x14ac:dyDescent="0.25">
      <c r="A80" s="148">
        <v>4</v>
      </c>
      <c r="B80" s="136" t="s">
        <v>289</v>
      </c>
      <c r="C80" s="142"/>
      <c r="D80" s="174"/>
      <c r="E80" s="16"/>
      <c r="F80" s="172"/>
    </row>
    <row r="81" spans="1:6" ht="26.25" customHeight="1" x14ac:dyDescent="0.25">
      <c r="A81" s="148">
        <v>5</v>
      </c>
      <c r="B81" s="136" t="s">
        <v>291</v>
      </c>
      <c r="C81" s="136" t="s">
        <v>307</v>
      </c>
      <c r="D81" s="173">
        <v>62000</v>
      </c>
      <c r="E81" s="177"/>
      <c r="F81" s="178"/>
    </row>
    <row r="82" spans="1:6" ht="26.25" customHeight="1" x14ac:dyDescent="0.25">
      <c r="A82" s="148">
        <v>6</v>
      </c>
      <c r="B82" s="136" t="s">
        <v>292</v>
      </c>
      <c r="C82" s="136" t="s">
        <v>313</v>
      </c>
      <c r="D82" s="173">
        <v>114000</v>
      </c>
      <c r="E82" s="142" t="s">
        <v>268</v>
      </c>
      <c r="F82" s="174">
        <v>120000</v>
      </c>
    </row>
    <row r="83" spans="1:6" ht="26.25" customHeight="1" x14ac:dyDescent="0.25">
      <c r="A83" s="248"/>
      <c r="B83" s="250" t="s">
        <v>293</v>
      </c>
      <c r="C83" s="136" t="s">
        <v>264</v>
      </c>
      <c r="D83" s="173">
        <v>92000</v>
      </c>
      <c r="E83" s="279" t="s">
        <v>233</v>
      </c>
      <c r="F83" s="281">
        <v>93000</v>
      </c>
    </row>
    <row r="84" spans="1:6" ht="27" customHeight="1" x14ac:dyDescent="0.25">
      <c r="A84" s="249"/>
      <c r="B84" s="251"/>
      <c r="C84" s="136" t="s">
        <v>265</v>
      </c>
      <c r="D84" s="173">
        <v>134000</v>
      </c>
      <c r="E84" s="280"/>
      <c r="F84" s="282"/>
    </row>
    <row r="85" spans="1:6" ht="26.25" customHeight="1" x14ac:dyDescent="0.25">
      <c r="A85" s="148"/>
      <c r="B85" s="136" t="s">
        <v>294</v>
      </c>
      <c r="C85" s="136"/>
      <c r="D85" s="173"/>
      <c r="E85" s="142" t="s">
        <v>308</v>
      </c>
      <c r="F85" s="174">
        <v>60000</v>
      </c>
    </row>
    <row r="86" spans="1:6" ht="26.25" customHeight="1" x14ac:dyDescent="0.25">
      <c r="A86" s="148"/>
      <c r="B86" s="136" t="s">
        <v>284</v>
      </c>
      <c r="C86" s="136"/>
      <c r="D86" s="173"/>
      <c r="E86" s="142"/>
      <c r="F86" s="170"/>
    </row>
    <row r="87" spans="1:6" ht="26.25" customHeight="1" x14ac:dyDescent="0.25">
      <c r="A87" s="148">
        <v>7</v>
      </c>
      <c r="B87" s="136" t="s">
        <v>111</v>
      </c>
      <c r="C87" s="136"/>
      <c r="D87" s="173"/>
      <c r="E87" s="142"/>
      <c r="F87" s="174"/>
    </row>
    <row r="88" spans="1:6" x14ac:dyDescent="0.25">
      <c r="B88" s="23"/>
    </row>
    <row r="89" spans="1:6" x14ac:dyDescent="0.25">
      <c r="B89" s="23"/>
    </row>
    <row r="90" spans="1:6" ht="18.75" x14ac:dyDescent="0.25">
      <c r="B90" s="12" t="s">
        <v>74</v>
      </c>
    </row>
    <row r="91" spans="1:6" x14ac:dyDescent="0.25">
      <c r="A91" s="13" t="s">
        <v>0</v>
      </c>
      <c r="B91" s="14" t="s">
        <v>1</v>
      </c>
      <c r="C91" s="13" t="s">
        <v>2</v>
      </c>
      <c r="D91" s="13" t="s">
        <v>3</v>
      </c>
      <c r="E91" s="13" t="s">
        <v>4</v>
      </c>
      <c r="F91" s="13" t="s">
        <v>3</v>
      </c>
    </row>
    <row r="92" spans="1:6" x14ac:dyDescent="0.25">
      <c r="A92" s="148">
        <v>1</v>
      </c>
      <c r="B92" s="136" t="s">
        <v>258</v>
      </c>
      <c r="C92" s="166" t="s">
        <v>28</v>
      </c>
      <c r="D92" s="167">
        <v>46000</v>
      </c>
      <c r="E92" s="16"/>
      <c r="F92" s="172"/>
    </row>
    <row r="93" spans="1:6" x14ac:dyDescent="0.25">
      <c r="A93" s="148">
        <v>2</v>
      </c>
      <c r="B93" s="136" t="s">
        <v>271</v>
      </c>
      <c r="C93" s="142"/>
      <c r="D93" s="174"/>
      <c r="E93" s="16"/>
      <c r="F93" s="172"/>
    </row>
    <row r="94" spans="1:6" x14ac:dyDescent="0.25">
      <c r="A94" s="148">
        <v>3</v>
      </c>
      <c r="B94" s="136" t="s">
        <v>275</v>
      </c>
      <c r="C94" s="136"/>
      <c r="D94" s="175"/>
      <c r="E94" s="142"/>
      <c r="F94" s="170"/>
    </row>
    <row r="95" spans="1:6" x14ac:dyDescent="0.25">
      <c r="A95" s="148">
        <v>4</v>
      </c>
      <c r="B95" s="136" t="s">
        <v>302</v>
      </c>
      <c r="C95" s="136" t="s">
        <v>309</v>
      </c>
      <c r="D95" s="173">
        <v>70000</v>
      </c>
      <c r="E95" s="142"/>
      <c r="F95" s="170"/>
    </row>
    <row r="96" spans="1:6" ht="32.25" customHeight="1" x14ac:dyDescent="0.25">
      <c r="A96" s="148">
        <v>5</v>
      </c>
      <c r="B96" s="136" t="s">
        <v>284</v>
      </c>
      <c r="C96" s="136"/>
      <c r="D96" s="175"/>
      <c r="E96" s="142"/>
      <c r="F96" s="170"/>
    </row>
    <row r="97" spans="1:6" ht="24.75" customHeight="1" x14ac:dyDescent="0.25">
      <c r="A97" s="148"/>
      <c r="B97" s="136" t="s">
        <v>39</v>
      </c>
      <c r="C97" s="136"/>
      <c r="D97" s="175"/>
      <c r="E97" s="142"/>
      <c r="F97" s="170"/>
    </row>
    <row r="98" spans="1:6" ht="24.75" customHeight="1" x14ac:dyDescent="0.25">
      <c r="A98" s="148">
        <v>6</v>
      </c>
      <c r="B98" s="136" t="s">
        <v>276</v>
      </c>
      <c r="C98" s="136"/>
      <c r="D98" s="175"/>
      <c r="E98" s="142"/>
      <c r="F98" s="170"/>
    </row>
    <row r="99" spans="1:6" ht="24.75" customHeight="1" x14ac:dyDescent="0.25">
      <c r="A99" s="148">
        <v>7</v>
      </c>
      <c r="B99" s="136" t="s">
        <v>277</v>
      </c>
      <c r="C99" s="136"/>
      <c r="D99" s="175"/>
      <c r="E99" s="142"/>
      <c r="F99" s="170"/>
    </row>
    <row r="100" spans="1:6" ht="24.75" customHeight="1" x14ac:dyDescent="0.25">
      <c r="A100" s="148">
        <v>8</v>
      </c>
      <c r="B100" s="136" t="s">
        <v>278</v>
      </c>
      <c r="C100" s="136"/>
      <c r="D100" s="175"/>
      <c r="E100" s="142"/>
      <c r="F100" s="170"/>
    </row>
    <row r="101" spans="1:6" x14ac:dyDescent="0.25">
      <c r="B101" s="23"/>
    </row>
    <row r="102" spans="1:6" ht="18.75" x14ac:dyDescent="0.25">
      <c r="B102" s="12" t="s">
        <v>75</v>
      </c>
    </row>
    <row r="103" spans="1:6" x14ac:dyDescent="0.25">
      <c r="A103" s="13" t="s">
        <v>0</v>
      </c>
      <c r="B103" s="14" t="s">
        <v>1</v>
      </c>
      <c r="C103" s="13" t="s">
        <v>2</v>
      </c>
      <c r="D103" s="13" t="s">
        <v>3</v>
      </c>
      <c r="E103" s="13" t="s">
        <v>4</v>
      </c>
      <c r="F103" s="13" t="s">
        <v>3</v>
      </c>
    </row>
    <row r="104" spans="1:6" ht="30" x14ac:dyDescent="0.25">
      <c r="A104" s="162">
        <v>3</v>
      </c>
      <c r="B104" s="136" t="s">
        <v>201</v>
      </c>
      <c r="C104" s="136"/>
      <c r="D104" s="175"/>
      <c r="E104" s="142"/>
      <c r="F104" s="170"/>
    </row>
    <row r="105" spans="1:6" ht="30" x14ac:dyDescent="0.25">
      <c r="A105" s="148">
        <v>4</v>
      </c>
      <c r="B105" s="136" t="s">
        <v>303</v>
      </c>
      <c r="C105" s="136"/>
      <c r="D105" s="175"/>
      <c r="E105" s="142"/>
      <c r="F105" s="170"/>
    </row>
    <row r="106" spans="1:6" x14ac:dyDescent="0.25">
      <c r="A106" s="285">
        <v>5</v>
      </c>
      <c r="B106" s="250" t="s">
        <v>304</v>
      </c>
      <c r="C106" s="288" t="s">
        <v>310</v>
      </c>
      <c r="D106" s="283">
        <v>123000</v>
      </c>
      <c r="E106" s="142" t="s">
        <v>316</v>
      </c>
      <c r="F106" s="178">
        <v>175000</v>
      </c>
    </row>
    <row r="107" spans="1:6" ht="15.75" customHeight="1" x14ac:dyDescent="0.25">
      <c r="A107" s="286"/>
      <c r="B107" s="258"/>
      <c r="C107" s="289"/>
      <c r="D107" s="291"/>
      <c r="E107" s="142" t="s">
        <v>314</v>
      </c>
      <c r="F107" s="283">
        <v>459000</v>
      </c>
    </row>
    <row r="108" spans="1:6" x14ac:dyDescent="0.25">
      <c r="A108" s="287"/>
      <c r="B108" s="251"/>
      <c r="C108" s="290"/>
      <c r="D108" s="284"/>
      <c r="E108" s="142" t="s">
        <v>315</v>
      </c>
      <c r="F108" s="284"/>
    </row>
    <row r="109" spans="1:6" ht="31.5" customHeight="1" x14ac:dyDescent="0.25">
      <c r="A109" s="149">
        <v>6</v>
      </c>
      <c r="B109" s="176" t="s">
        <v>305</v>
      </c>
      <c r="C109" s="136"/>
      <c r="D109" s="173"/>
      <c r="E109" s="177"/>
      <c r="F109" s="178"/>
    </row>
    <row r="110" spans="1:6" x14ac:dyDescent="0.25">
      <c r="A110" s="248"/>
      <c r="B110" s="250" t="s">
        <v>306</v>
      </c>
      <c r="C110" s="136" t="s">
        <v>264</v>
      </c>
      <c r="D110" s="173">
        <v>92000</v>
      </c>
      <c r="E110" s="279" t="s">
        <v>233</v>
      </c>
      <c r="F110" s="281">
        <v>93000</v>
      </c>
    </row>
    <row r="111" spans="1:6" x14ac:dyDescent="0.25">
      <c r="A111" s="249"/>
      <c r="B111" s="251"/>
      <c r="C111" s="136" t="s">
        <v>265</v>
      </c>
      <c r="D111" s="173">
        <v>134000</v>
      </c>
      <c r="E111" s="280"/>
      <c r="F111" s="282"/>
    </row>
    <row r="112" spans="1:6" x14ac:dyDescent="0.25">
      <c r="A112" s="162">
        <v>7</v>
      </c>
      <c r="B112" s="136" t="s">
        <v>279</v>
      </c>
      <c r="C112" s="136" t="s">
        <v>267</v>
      </c>
      <c r="D112" s="173">
        <v>114000</v>
      </c>
      <c r="E112" s="142" t="s">
        <v>268</v>
      </c>
      <c r="F112" s="174">
        <v>120000</v>
      </c>
    </row>
    <row r="113" spans="1:6" s="26" customFormat="1" ht="30" customHeight="1" x14ac:dyDescent="0.25">
      <c r="A113" s="148">
        <v>8</v>
      </c>
      <c r="B113" s="136" t="s">
        <v>280</v>
      </c>
      <c r="C113" s="136"/>
      <c r="D113" s="175"/>
      <c r="E113" s="142"/>
      <c r="F113" s="170"/>
    </row>
    <row r="114" spans="1:6" ht="30" customHeight="1" x14ac:dyDescent="0.25">
      <c r="A114" s="162">
        <v>9</v>
      </c>
      <c r="B114" s="136" t="s">
        <v>111</v>
      </c>
      <c r="C114" s="142"/>
      <c r="D114" s="174"/>
      <c r="E114" s="142"/>
      <c r="F114" s="170"/>
    </row>
    <row r="115" spans="1:6" x14ac:dyDescent="0.25">
      <c r="B115" s="23"/>
    </row>
    <row r="116" spans="1:6" ht="18.75" x14ac:dyDescent="0.25">
      <c r="B116" s="12" t="s">
        <v>281</v>
      </c>
    </row>
    <row r="117" spans="1:6" x14ac:dyDescent="0.25">
      <c r="A117" s="13" t="s">
        <v>0</v>
      </c>
      <c r="B117" s="14" t="s">
        <v>1</v>
      </c>
      <c r="C117" s="13" t="s">
        <v>2</v>
      </c>
      <c r="D117" s="13" t="s">
        <v>3</v>
      </c>
      <c r="E117" s="13" t="s">
        <v>4</v>
      </c>
      <c r="F117" s="13" t="s">
        <v>3</v>
      </c>
    </row>
    <row r="118" spans="1:6" x14ac:dyDescent="0.25">
      <c r="A118" s="148">
        <v>1</v>
      </c>
      <c r="B118" s="136" t="s">
        <v>258</v>
      </c>
      <c r="C118" s="171" t="s">
        <v>259</v>
      </c>
      <c r="D118" s="180">
        <v>46000</v>
      </c>
      <c r="E118" s="16"/>
      <c r="F118" s="172"/>
    </row>
    <row r="119" spans="1:6" x14ac:dyDescent="0.25">
      <c r="A119" s="148"/>
      <c r="B119" s="136" t="s">
        <v>271</v>
      </c>
      <c r="C119" s="171"/>
      <c r="D119" s="180"/>
      <c r="E119" s="16"/>
      <c r="F119" s="172"/>
    </row>
    <row r="120" spans="1:6" x14ac:dyDescent="0.25">
      <c r="A120" s="148">
        <v>2</v>
      </c>
      <c r="B120" s="136" t="s">
        <v>261</v>
      </c>
      <c r="C120" s="142" t="s">
        <v>262</v>
      </c>
      <c r="D120" s="174">
        <v>48000</v>
      </c>
      <c r="E120" s="16"/>
      <c r="F120" s="172"/>
    </row>
    <row r="121" spans="1:6" x14ac:dyDescent="0.25">
      <c r="A121" s="248">
        <v>3</v>
      </c>
      <c r="B121" s="274" t="s">
        <v>263</v>
      </c>
      <c r="C121" s="136" t="s">
        <v>264</v>
      </c>
      <c r="D121" s="173">
        <v>92000</v>
      </c>
      <c r="E121" s="279" t="s">
        <v>233</v>
      </c>
      <c r="F121" s="281">
        <v>93000</v>
      </c>
    </row>
    <row r="122" spans="1:6" x14ac:dyDescent="0.25">
      <c r="A122" s="249"/>
      <c r="B122" s="275"/>
      <c r="C122" s="136" t="s">
        <v>265</v>
      </c>
      <c r="D122" s="173">
        <v>134000</v>
      </c>
      <c r="E122" s="280"/>
      <c r="F122" s="282"/>
    </row>
    <row r="123" spans="1:6" x14ac:dyDescent="0.25">
      <c r="A123" s="148">
        <v>4</v>
      </c>
      <c r="B123" s="136" t="s">
        <v>266</v>
      </c>
      <c r="C123" s="136" t="s">
        <v>267</v>
      </c>
      <c r="D123" s="173">
        <v>114000</v>
      </c>
      <c r="E123" s="142" t="s">
        <v>268</v>
      </c>
      <c r="F123" s="174">
        <v>120000</v>
      </c>
    </row>
    <row r="124" spans="1:6" ht="24" customHeight="1" x14ac:dyDescent="0.25">
      <c r="A124" s="148">
        <v>5</v>
      </c>
      <c r="B124" s="136" t="s">
        <v>284</v>
      </c>
      <c r="C124" s="136"/>
      <c r="D124" s="175"/>
      <c r="E124" s="142"/>
      <c r="F124" s="170"/>
    </row>
    <row r="125" spans="1:6" ht="24" customHeight="1" x14ac:dyDescent="0.25">
      <c r="A125" s="148">
        <v>6</v>
      </c>
      <c r="B125" s="136" t="s">
        <v>282</v>
      </c>
      <c r="C125" s="136" t="s">
        <v>311</v>
      </c>
      <c r="D125" s="173">
        <v>122000</v>
      </c>
      <c r="E125" s="142"/>
      <c r="F125" s="170"/>
    </row>
    <row r="126" spans="1:6" ht="24" customHeight="1" x14ac:dyDescent="0.25">
      <c r="A126" s="148">
        <v>7</v>
      </c>
      <c r="B126" s="136" t="s">
        <v>111</v>
      </c>
      <c r="C126" s="136"/>
      <c r="D126" s="175"/>
      <c r="E126" s="142"/>
      <c r="F126" s="170"/>
    </row>
    <row r="127" spans="1:6" ht="24" customHeight="1" x14ac:dyDescent="0.25">
      <c r="A127" s="148">
        <v>8</v>
      </c>
      <c r="B127" s="136" t="s">
        <v>283</v>
      </c>
      <c r="C127" s="136"/>
      <c r="D127" s="175"/>
      <c r="E127" s="142"/>
      <c r="F127" s="170"/>
    </row>
    <row r="128" spans="1:6" x14ac:dyDescent="0.25">
      <c r="B128" s="23"/>
    </row>
    <row r="129" spans="1:6" ht="18.75" x14ac:dyDescent="0.25">
      <c r="B129" s="12" t="s">
        <v>76</v>
      </c>
      <c r="C129" s="50"/>
    </row>
    <row r="130" spans="1:6" x14ac:dyDescent="0.25">
      <c r="A130" s="13" t="s">
        <v>0</v>
      </c>
      <c r="B130" s="14" t="s">
        <v>1</v>
      </c>
      <c r="C130" s="13" t="s">
        <v>2</v>
      </c>
      <c r="D130" s="13" t="s">
        <v>3</v>
      </c>
      <c r="E130" s="13" t="s">
        <v>4</v>
      </c>
      <c r="F130" s="13" t="s">
        <v>3</v>
      </c>
    </row>
    <row r="131" spans="1:6" ht="27" customHeight="1" x14ac:dyDescent="0.25">
      <c r="A131" s="148">
        <v>1</v>
      </c>
      <c r="B131" s="136" t="s">
        <v>258</v>
      </c>
      <c r="C131" s="166" t="s">
        <v>28</v>
      </c>
      <c r="D131" s="167">
        <v>46000</v>
      </c>
      <c r="E131" s="16"/>
      <c r="F131" s="172"/>
    </row>
    <row r="132" spans="1:6" ht="27" customHeight="1" x14ac:dyDescent="0.25">
      <c r="A132" s="148">
        <v>2</v>
      </c>
      <c r="B132" s="136" t="s">
        <v>297</v>
      </c>
      <c r="C132" s="142" t="s">
        <v>312</v>
      </c>
      <c r="D132" s="174">
        <v>61000</v>
      </c>
      <c r="E132" s="16"/>
      <c r="F132" s="172"/>
    </row>
    <row r="133" spans="1:6" ht="27" customHeight="1" x14ac:dyDescent="0.25">
      <c r="A133" s="148"/>
      <c r="B133" s="136" t="s">
        <v>271</v>
      </c>
      <c r="C133" s="142"/>
      <c r="D133" s="174"/>
      <c r="E133" s="16"/>
      <c r="F133" s="172"/>
    </row>
    <row r="134" spans="1:6" ht="27" customHeight="1" x14ac:dyDescent="0.25">
      <c r="A134" s="148">
        <v>3</v>
      </c>
      <c r="B134" s="136" t="s">
        <v>272</v>
      </c>
      <c r="C134" s="142" t="s">
        <v>26</v>
      </c>
      <c r="D134" s="174">
        <v>45000</v>
      </c>
      <c r="E134" s="16"/>
      <c r="F134" s="172"/>
    </row>
    <row r="135" spans="1:6" ht="27" customHeight="1" x14ac:dyDescent="0.25">
      <c r="A135" s="248">
        <v>4</v>
      </c>
      <c r="B135" s="274" t="s">
        <v>263</v>
      </c>
      <c r="C135" s="136" t="s">
        <v>264</v>
      </c>
      <c r="D135" s="173">
        <v>92000</v>
      </c>
      <c r="E135" s="279" t="s">
        <v>233</v>
      </c>
      <c r="F135" s="281">
        <v>93000</v>
      </c>
    </row>
    <row r="136" spans="1:6" ht="27" customHeight="1" x14ac:dyDescent="0.25">
      <c r="A136" s="249"/>
      <c r="B136" s="275"/>
      <c r="C136" s="136" t="s">
        <v>265</v>
      </c>
      <c r="D136" s="173">
        <v>134000</v>
      </c>
      <c r="E136" s="280"/>
      <c r="F136" s="282"/>
    </row>
    <row r="137" spans="1:6" ht="27" customHeight="1" x14ac:dyDescent="0.25">
      <c r="A137" s="148">
        <v>5</v>
      </c>
      <c r="B137" s="136" t="s">
        <v>273</v>
      </c>
      <c r="C137" s="136" t="s">
        <v>274</v>
      </c>
      <c r="D137" s="173">
        <v>94000</v>
      </c>
      <c r="E137" s="142"/>
      <c r="F137" s="170"/>
    </row>
    <row r="138" spans="1:6" ht="27" customHeight="1" x14ac:dyDescent="0.25">
      <c r="A138" s="148">
        <v>6</v>
      </c>
      <c r="B138" s="136" t="s">
        <v>266</v>
      </c>
      <c r="C138" s="136" t="s">
        <v>267</v>
      </c>
      <c r="D138" s="173">
        <v>114000</v>
      </c>
      <c r="E138" s="142" t="s">
        <v>268</v>
      </c>
      <c r="F138" s="174">
        <v>120000</v>
      </c>
    </row>
    <row r="139" spans="1:6" ht="27" customHeight="1" x14ac:dyDescent="0.25">
      <c r="A139" s="148">
        <v>7</v>
      </c>
      <c r="B139" s="136" t="s">
        <v>284</v>
      </c>
      <c r="C139" s="136"/>
      <c r="D139" s="175"/>
      <c r="E139" s="142"/>
      <c r="F139" s="170"/>
    </row>
    <row r="140" spans="1:6" ht="27" customHeight="1" x14ac:dyDescent="0.25">
      <c r="A140" s="148">
        <v>8</v>
      </c>
      <c r="B140" s="136" t="s">
        <v>111</v>
      </c>
      <c r="C140" s="136"/>
      <c r="D140" s="175"/>
      <c r="E140" s="142"/>
      <c r="F140" s="170"/>
    </row>
    <row r="141" spans="1:6" ht="27" customHeight="1" x14ac:dyDescent="0.25">
      <c r="A141" s="148">
        <v>9</v>
      </c>
      <c r="B141" s="136" t="s">
        <v>285</v>
      </c>
      <c r="C141" s="136" t="s">
        <v>307</v>
      </c>
      <c r="D141" s="173">
        <v>62000</v>
      </c>
      <c r="E141" s="142"/>
      <c r="F141" s="170"/>
    </row>
    <row r="142" spans="1:6" x14ac:dyDescent="0.25">
      <c r="B142" s="23"/>
    </row>
    <row r="143" spans="1:6" ht="18.75" x14ac:dyDescent="0.25">
      <c r="B143" s="12" t="s">
        <v>77</v>
      </c>
      <c r="C143" s="50"/>
    </row>
    <row r="144" spans="1:6" x14ac:dyDescent="0.25">
      <c r="A144" s="13" t="s">
        <v>0</v>
      </c>
      <c r="B144" s="14" t="s">
        <v>1</v>
      </c>
      <c r="C144" s="13" t="s">
        <v>2</v>
      </c>
      <c r="D144" s="13" t="s">
        <v>3</v>
      </c>
      <c r="E144" s="13" t="s">
        <v>4</v>
      </c>
      <c r="F144" s="13" t="s">
        <v>3</v>
      </c>
    </row>
    <row r="145" spans="1:6" ht="26.25" customHeight="1" x14ac:dyDescent="0.25">
      <c r="A145" s="148">
        <v>1</v>
      </c>
      <c r="B145" s="136" t="s">
        <v>258</v>
      </c>
      <c r="C145" s="166" t="s">
        <v>28</v>
      </c>
      <c r="D145" s="167">
        <v>46000</v>
      </c>
      <c r="E145" s="16"/>
      <c r="F145" s="172"/>
    </row>
    <row r="146" spans="1:6" ht="26.25" customHeight="1" x14ac:dyDescent="0.25">
      <c r="A146" s="148"/>
      <c r="B146" s="136" t="s">
        <v>271</v>
      </c>
      <c r="C146" s="171"/>
      <c r="D146" s="169"/>
      <c r="E146" s="16"/>
      <c r="F146" s="172"/>
    </row>
    <row r="147" spans="1:6" ht="26.25" customHeight="1" x14ac:dyDescent="0.25">
      <c r="A147" s="148">
        <v>2</v>
      </c>
      <c r="B147" s="136" t="s">
        <v>272</v>
      </c>
      <c r="C147" s="142" t="s">
        <v>26</v>
      </c>
      <c r="D147" s="174">
        <v>45000</v>
      </c>
      <c r="E147" s="16"/>
      <c r="F147" s="172"/>
    </row>
    <row r="148" spans="1:6" ht="26.25" customHeight="1" x14ac:dyDescent="0.25">
      <c r="A148" s="148">
        <v>3</v>
      </c>
      <c r="B148" s="136" t="s">
        <v>261</v>
      </c>
      <c r="C148" s="142" t="s">
        <v>262</v>
      </c>
      <c r="D148" s="174">
        <v>48000</v>
      </c>
      <c r="E148" s="16"/>
      <c r="F148" s="172"/>
    </row>
    <row r="149" spans="1:6" ht="26.25" customHeight="1" x14ac:dyDescent="0.25">
      <c r="A149" s="248">
        <v>4</v>
      </c>
      <c r="B149" s="274" t="s">
        <v>263</v>
      </c>
      <c r="C149" s="136" t="s">
        <v>264</v>
      </c>
      <c r="D149" s="173">
        <v>92000</v>
      </c>
      <c r="E149" s="279" t="s">
        <v>233</v>
      </c>
      <c r="F149" s="281">
        <v>93000</v>
      </c>
    </row>
    <row r="150" spans="1:6" ht="26.25" customHeight="1" x14ac:dyDescent="0.25">
      <c r="A150" s="249"/>
      <c r="B150" s="275"/>
      <c r="C150" s="136" t="s">
        <v>265</v>
      </c>
      <c r="D150" s="173">
        <v>134000</v>
      </c>
      <c r="E150" s="280"/>
      <c r="F150" s="282"/>
    </row>
    <row r="151" spans="1:6" ht="26.25" customHeight="1" x14ac:dyDescent="0.25">
      <c r="A151" s="148">
        <v>5</v>
      </c>
      <c r="B151" s="136" t="s">
        <v>273</v>
      </c>
      <c r="C151" s="136" t="s">
        <v>274</v>
      </c>
      <c r="D151" s="173">
        <v>94000</v>
      </c>
      <c r="E151" s="142"/>
      <c r="F151" s="170"/>
    </row>
    <row r="152" spans="1:6" ht="26.25" customHeight="1" x14ac:dyDescent="0.25">
      <c r="A152" s="148">
        <v>6</v>
      </c>
      <c r="B152" s="136" t="s">
        <v>266</v>
      </c>
      <c r="C152" s="136" t="s">
        <v>267</v>
      </c>
      <c r="D152" s="173">
        <v>114000</v>
      </c>
      <c r="E152" s="142" t="s">
        <v>268</v>
      </c>
      <c r="F152" s="174">
        <v>120000</v>
      </c>
    </row>
    <row r="153" spans="1:6" ht="29.25" customHeight="1" x14ac:dyDescent="0.25">
      <c r="A153" s="148">
        <v>7</v>
      </c>
      <c r="B153" s="136" t="s">
        <v>284</v>
      </c>
      <c r="C153" s="136"/>
      <c r="D153" s="175"/>
      <c r="E153" s="142"/>
      <c r="F153" s="170"/>
    </row>
    <row r="154" spans="1:6" ht="29.25" customHeight="1" x14ac:dyDescent="0.25">
      <c r="A154" s="148"/>
      <c r="B154" s="136" t="s">
        <v>111</v>
      </c>
      <c r="C154" s="136"/>
      <c r="D154" s="175"/>
      <c r="E154" s="142"/>
      <c r="F154" s="170"/>
    </row>
    <row r="155" spans="1:6" ht="29.25" customHeight="1" x14ac:dyDescent="0.25">
      <c r="A155" s="148"/>
      <c r="B155" s="136" t="s">
        <v>285</v>
      </c>
      <c r="C155" s="136" t="s">
        <v>307</v>
      </c>
      <c r="D155" s="173">
        <v>62000</v>
      </c>
      <c r="E155" s="142"/>
      <c r="F155" s="170"/>
    </row>
    <row r="156" spans="1:6" x14ac:dyDescent="0.25">
      <c r="B156" s="23"/>
    </row>
  </sheetData>
  <mergeCells count="61">
    <mergeCell ref="A83:A84"/>
    <mergeCell ref="B83:B84"/>
    <mergeCell ref="E83:E84"/>
    <mergeCell ref="F83:F84"/>
    <mergeCell ref="A110:A111"/>
    <mergeCell ref="B110:B111"/>
    <mergeCell ref="E110:E111"/>
    <mergeCell ref="F110:F111"/>
    <mergeCell ref="F107:F108"/>
    <mergeCell ref="A106:A108"/>
    <mergeCell ref="B106:B108"/>
    <mergeCell ref="C106:C108"/>
    <mergeCell ref="D106:D108"/>
    <mergeCell ref="B60:C60"/>
    <mergeCell ref="A62:A63"/>
    <mergeCell ref="B62:B63"/>
    <mergeCell ref="A38:A39"/>
    <mergeCell ref="B38:B39"/>
    <mergeCell ref="E38:E39"/>
    <mergeCell ref="F38:F39"/>
    <mergeCell ref="A41:A42"/>
    <mergeCell ref="B41:B42"/>
    <mergeCell ref="F24:F25"/>
    <mergeCell ref="A27:A28"/>
    <mergeCell ref="B27:B28"/>
    <mergeCell ref="A24:A25"/>
    <mergeCell ref="B24:B25"/>
    <mergeCell ref="E24:E25"/>
    <mergeCell ref="B33:C33"/>
    <mergeCell ref="A66:A67"/>
    <mergeCell ref="B66:B67"/>
    <mergeCell ref="E66:E67"/>
    <mergeCell ref="F66:F67"/>
    <mergeCell ref="A149:A150"/>
    <mergeCell ref="B149:B150"/>
    <mergeCell ref="E149:E150"/>
    <mergeCell ref="F149:F150"/>
    <mergeCell ref="A121:A122"/>
    <mergeCell ref="B121:B122"/>
    <mergeCell ref="E121:E122"/>
    <mergeCell ref="F121:F122"/>
    <mergeCell ref="A135:A136"/>
    <mergeCell ref="B135:B136"/>
    <mergeCell ref="E135:E136"/>
    <mergeCell ref="F135:F136"/>
    <mergeCell ref="A69:A70"/>
    <mergeCell ref="B69:B70"/>
    <mergeCell ref="A1:F1"/>
    <mergeCell ref="B4:C4"/>
    <mergeCell ref="A6:A7"/>
    <mergeCell ref="B6:B7"/>
    <mergeCell ref="A10:A11"/>
    <mergeCell ref="B10:B11"/>
    <mergeCell ref="E10:E11"/>
    <mergeCell ref="F10:F11"/>
    <mergeCell ref="A13:A14"/>
    <mergeCell ref="B13:B14"/>
    <mergeCell ref="A52:A53"/>
    <mergeCell ref="B52:B53"/>
    <mergeCell ref="E52:E53"/>
    <mergeCell ref="F52:F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workbookViewId="0">
      <selection activeCell="J8" sqref="J8"/>
    </sheetView>
  </sheetViews>
  <sheetFormatPr defaultRowHeight="15.75" x14ac:dyDescent="0.25"/>
  <cols>
    <col min="1" max="1" width="9" style="11"/>
    <col min="2" max="2" width="43.875" style="11" customWidth="1"/>
    <col min="3" max="3" width="12.75" style="11" customWidth="1"/>
    <col min="4" max="4" width="17.75" style="37" customWidth="1"/>
    <col min="5" max="5" width="19.25" style="11" hidden="1" customWidth="1"/>
    <col min="6" max="6" width="17.75" style="11" hidden="1" customWidth="1"/>
    <col min="7" max="7" width="19" style="11" hidden="1" customWidth="1"/>
    <col min="8" max="16384" width="9" style="11"/>
  </cols>
  <sheetData>
    <row r="2" spans="1:8" ht="25.5" x14ac:dyDescent="0.25">
      <c r="A2" s="292" t="s">
        <v>80</v>
      </c>
      <c r="B2" s="292"/>
      <c r="C2" s="292"/>
      <c r="D2" s="292"/>
      <c r="E2" s="292"/>
      <c r="F2" s="292"/>
      <c r="G2" s="292"/>
    </row>
    <row r="4" spans="1:8" ht="24.75" customHeight="1" x14ac:dyDescent="0.25">
      <c r="A4" s="294" t="s">
        <v>82</v>
      </c>
      <c r="B4" s="294"/>
      <c r="C4" s="294"/>
      <c r="D4" s="294"/>
      <c r="E4" s="294"/>
      <c r="F4" s="294"/>
      <c r="G4" s="294"/>
      <c r="H4" s="294"/>
    </row>
    <row r="5" spans="1:8" x14ac:dyDescent="0.25">
      <c r="A5" s="52" t="s">
        <v>0</v>
      </c>
      <c r="B5" s="53" t="s">
        <v>32</v>
      </c>
      <c r="C5" s="53" t="s">
        <v>33</v>
      </c>
      <c r="D5" s="54" t="s">
        <v>34</v>
      </c>
      <c r="E5" s="53" t="s">
        <v>35</v>
      </c>
      <c r="F5" s="55" t="s">
        <v>36</v>
      </c>
      <c r="G5" s="56" t="s">
        <v>37</v>
      </c>
      <c r="H5" s="13" t="s">
        <v>79</v>
      </c>
    </row>
    <row r="6" spans="1:8" ht="29.25" customHeight="1" x14ac:dyDescent="0.25">
      <c r="A6" s="31">
        <v>1</v>
      </c>
      <c r="B6" s="36" t="s">
        <v>63</v>
      </c>
      <c r="C6" s="43">
        <v>61000</v>
      </c>
      <c r="D6" s="293">
        <f>5</f>
        <v>5</v>
      </c>
      <c r="E6" s="293"/>
      <c r="F6" s="16"/>
      <c r="G6" s="31"/>
      <c r="H6" s="16">
        <f>50*D6</f>
        <v>250</v>
      </c>
    </row>
    <row r="7" spans="1:8" ht="29.25" customHeight="1" x14ac:dyDescent="0.25">
      <c r="A7" s="31">
        <v>2</v>
      </c>
      <c r="B7" s="42" t="s">
        <v>65</v>
      </c>
      <c r="C7" s="44">
        <v>96000</v>
      </c>
      <c r="D7" s="293">
        <f>5+2</f>
        <v>7</v>
      </c>
      <c r="E7" s="293"/>
      <c r="F7" s="16"/>
      <c r="G7" s="31"/>
      <c r="H7" s="16">
        <f t="shared" ref="H7:H20" si="0">50*D7</f>
        <v>350</v>
      </c>
    </row>
    <row r="8" spans="1:8" ht="29.25" customHeight="1" x14ac:dyDescent="0.25">
      <c r="A8" s="31">
        <v>3</v>
      </c>
      <c r="B8" s="16" t="s">
        <v>38</v>
      </c>
      <c r="C8" s="17">
        <v>86000</v>
      </c>
      <c r="D8" s="293">
        <f>5</f>
        <v>5</v>
      </c>
      <c r="E8" s="293"/>
      <c r="F8" s="16"/>
      <c r="G8" s="57"/>
      <c r="H8" s="16">
        <f t="shared" si="0"/>
        <v>250</v>
      </c>
    </row>
    <row r="9" spans="1:8" ht="29.25" customHeight="1" x14ac:dyDescent="0.25">
      <c r="A9" s="31">
        <v>4</v>
      </c>
      <c r="B9" s="41" t="s">
        <v>78</v>
      </c>
      <c r="C9" s="17">
        <v>111000</v>
      </c>
      <c r="D9" s="293">
        <f>5+2</f>
        <v>7</v>
      </c>
      <c r="E9" s="293"/>
      <c r="F9" s="16"/>
      <c r="G9" s="58"/>
      <c r="H9" s="16">
        <f t="shared" si="0"/>
        <v>350</v>
      </c>
    </row>
    <row r="10" spans="1:8" ht="29.25" customHeight="1" x14ac:dyDescent="0.25">
      <c r="A10" s="31">
        <v>5</v>
      </c>
      <c r="B10" s="16" t="s">
        <v>23</v>
      </c>
      <c r="C10" s="17">
        <v>99000</v>
      </c>
      <c r="D10" s="296">
        <f>4</f>
        <v>4</v>
      </c>
      <c r="E10" s="296"/>
      <c r="F10" s="16"/>
      <c r="G10" s="31"/>
      <c r="H10" s="16">
        <f t="shared" si="0"/>
        <v>200</v>
      </c>
    </row>
    <row r="11" spans="1:8" ht="29.25" customHeight="1" x14ac:dyDescent="0.25">
      <c r="A11" s="31">
        <v>6</v>
      </c>
      <c r="B11" s="16" t="s">
        <v>24</v>
      </c>
      <c r="C11" s="17">
        <v>89000</v>
      </c>
      <c r="D11" s="296">
        <f>4</f>
        <v>4</v>
      </c>
      <c r="E11" s="296"/>
      <c r="F11" s="16"/>
      <c r="G11" s="31"/>
      <c r="H11" s="16">
        <f t="shared" si="0"/>
        <v>200</v>
      </c>
    </row>
    <row r="12" spans="1:8" ht="29.25" customHeight="1" x14ac:dyDescent="0.25">
      <c r="A12" s="31">
        <v>7</v>
      </c>
      <c r="B12" s="36" t="s">
        <v>67</v>
      </c>
      <c r="C12" s="17">
        <v>94000</v>
      </c>
      <c r="D12" s="296">
        <f>4</f>
        <v>4</v>
      </c>
      <c r="E12" s="296"/>
      <c r="F12" s="16"/>
      <c r="G12" s="31"/>
      <c r="H12" s="16">
        <f t="shared" si="0"/>
        <v>200</v>
      </c>
    </row>
    <row r="13" spans="1:8" ht="29.25" customHeight="1" x14ac:dyDescent="0.25">
      <c r="A13" s="31">
        <v>8</v>
      </c>
      <c r="B13" s="16" t="s">
        <v>68</v>
      </c>
      <c r="C13" s="17">
        <v>100000</v>
      </c>
      <c r="D13" s="296">
        <f>2</f>
        <v>2</v>
      </c>
      <c r="E13" s="296"/>
      <c r="F13" s="16"/>
      <c r="G13" s="31"/>
      <c r="H13" s="16">
        <f t="shared" si="0"/>
        <v>100</v>
      </c>
    </row>
    <row r="14" spans="1:8" ht="29.25" customHeight="1" x14ac:dyDescent="0.25">
      <c r="A14" s="31">
        <v>9</v>
      </c>
      <c r="B14" s="16" t="s">
        <v>69</v>
      </c>
      <c r="C14" s="17">
        <v>96000</v>
      </c>
      <c r="D14" s="296">
        <f>4</f>
        <v>4</v>
      </c>
      <c r="E14" s="296"/>
      <c r="F14" s="16"/>
      <c r="G14" s="31"/>
      <c r="H14" s="16">
        <f t="shared" si="0"/>
        <v>200</v>
      </c>
    </row>
    <row r="15" spans="1:8" ht="29.25" customHeight="1" x14ac:dyDescent="0.25">
      <c r="A15" s="31">
        <v>10</v>
      </c>
      <c r="B15" s="16" t="s">
        <v>70</v>
      </c>
      <c r="C15" s="17">
        <v>127000</v>
      </c>
      <c r="D15" s="296">
        <f>2</f>
        <v>2</v>
      </c>
      <c r="E15" s="296"/>
      <c r="F15" s="16"/>
      <c r="G15" s="31"/>
      <c r="H15" s="16">
        <f t="shared" si="0"/>
        <v>100</v>
      </c>
    </row>
    <row r="16" spans="1:8" ht="29.25" customHeight="1" x14ac:dyDescent="0.25">
      <c r="A16" s="31">
        <v>11</v>
      </c>
      <c r="B16" s="16" t="s">
        <v>71</v>
      </c>
      <c r="C16" s="17">
        <v>92000</v>
      </c>
      <c r="D16" s="59">
        <f>2</f>
        <v>2</v>
      </c>
      <c r="E16" s="24"/>
      <c r="F16" s="16"/>
      <c r="G16" s="31"/>
      <c r="H16" s="16">
        <f t="shared" si="0"/>
        <v>100</v>
      </c>
    </row>
    <row r="17" spans="1:8" ht="29.25" customHeight="1" x14ac:dyDescent="0.25">
      <c r="A17" s="31">
        <v>12</v>
      </c>
      <c r="B17" s="18" t="s">
        <v>42</v>
      </c>
      <c r="C17" s="17">
        <v>108000</v>
      </c>
      <c r="D17" s="59">
        <f>2</f>
        <v>2</v>
      </c>
      <c r="E17" s="24"/>
      <c r="F17" s="16"/>
      <c r="G17" s="31"/>
      <c r="H17" s="16">
        <f t="shared" si="0"/>
        <v>100</v>
      </c>
    </row>
    <row r="18" spans="1:8" ht="29.25" customHeight="1" x14ac:dyDescent="0.25">
      <c r="A18" s="31">
        <v>13</v>
      </c>
      <c r="B18" s="16" t="s">
        <v>29</v>
      </c>
      <c r="C18" s="17">
        <v>177000</v>
      </c>
      <c r="D18" s="59">
        <f>8+3+3+3</f>
        <v>17</v>
      </c>
      <c r="E18" s="24"/>
      <c r="F18" s="16"/>
      <c r="G18" s="31"/>
      <c r="H18" s="16">
        <f t="shared" si="0"/>
        <v>850</v>
      </c>
    </row>
    <row r="19" spans="1:8" ht="29.25" customHeight="1" x14ac:dyDescent="0.25">
      <c r="A19" s="31">
        <v>14</v>
      </c>
      <c r="B19" s="16" t="s">
        <v>73</v>
      </c>
      <c r="C19" s="17">
        <v>183000</v>
      </c>
      <c r="D19" s="59">
        <v>17</v>
      </c>
      <c r="E19" s="24"/>
      <c r="F19" s="16"/>
      <c r="G19" s="31"/>
      <c r="H19" s="16">
        <f t="shared" si="0"/>
        <v>850</v>
      </c>
    </row>
    <row r="20" spans="1:8" ht="29.25" customHeight="1" x14ac:dyDescent="0.25">
      <c r="A20" s="31">
        <v>15</v>
      </c>
      <c r="B20" s="16" t="s">
        <v>31</v>
      </c>
      <c r="C20" s="17">
        <v>62000</v>
      </c>
      <c r="D20" s="59">
        <v>9</v>
      </c>
      <c r="E20" s="24"/>
      <c r="F20" s="16"/>
      <c r="G20" s="31"/>
      <c r="H20" s="16">
        <f t="shared" si="0"/>
        <v>450</v>
      </c>
    </row>
    <row r="21" spans="1:8" ht="29.25" customHeight="1" x14ac:dyDescent="0.25"/>
    <row r="22" spans="1:8" ht="29.25" customHeight="1" x14ac:dyDescent="0.25">
      <c r="A22" s="297" t="s">
        <v>81</v>
      </c>
      <c r="B22" s="297"/>
      <c r="C22" s="297"/>
      <c r="D22" s="297"/>
      <c r="E22" s="297"/>
      <c r="F22" s="297"/>
      <c r="G22" s="297"/>
      <c r="H22" s="297"/>
    </row>
    <row r="23" spans="1:8" ht="29.25" customHeight="1" x14ac:dyDescent="0.25">
      <c r="A23" s="31">
        <v>1</v>
      </c>
      <c r="B23" s="38" t="s">
        <v>66</v>
      </c>
      <c r="C23" s="17">
        <v>90000</v>
      </c>
      <c r="D23" s="295">
        <v>5</v>
      </c>
      <c r="E23" s="295"/>
      <c r="H23" s="16">
        <f>50*D23</f>
        <v>250</v>
      </c>
    </row>
    <row r="24" spans="1:8" ht="29.25" customHeight="1" x14ac:dyDescent="0.25">
      <c r="A24" s="31">
        <v>2</v>
      </c>
      <c r="B24" s="36" t="s">
        <v>64</v>
      </c>
      <c r="C24" s="40">
        <v>61000</v>
      </c>
      <c r="D24" s="295">
        <v>4</v>
      </c>
      <c r="E24" s="295"/>
      <c r="H24" s="16">
        <f t="shared" ref="H24:H26" si="1">50*D24</f>
        <v>200</v>
      </c>
    </row>
    <row r="25" spans="1:8" ht="29.25" customHeight="1" x14ac:dyDescent="0.25">
      <c r="A25" s="31">
        <v>3</v>
      </c>
      <c r="B25" s="39" t="s">
        <v>26</v>
      </c>
      <c r="C25" s="43">
        <v>60000</v>
      </c>
      <c r="D25" s="295">
        <v>6</v>
      </c>
      <c r="E25" s="295"/>
      <c r="H25" s="16">
        <f t="shared" si="1"/>
        <v>300</v>
      </c>
    </row>
    <row r="26" spans="1:8" ht="29.25" customHeight="1" x14ac:dyDescent="0.25">
      <c r="A26" s="31">
        <v>4</v>
      </c>
      <c r="B26" s="16" t="s">
        <v>30</v>
      </c>
      <c r="C26" s="17">
        <v>100000</v>
      </c>
      <c r="D26" s="35">
        <v>19</v>
      </c>
      <c r="E26" s="16"/>
      <c r="H26" s="16">
        <f t="shared" si="1"/>
        <v>950</v>
      </c>
    </row>
  </sheetData>
  <mergeCells count="16">
    <mergeCell ref="D23:E23"/>
    <mergeCell ref="D25:E25"/>
    <mergeCell ref="D24:E24"/>
    <mergeCell ref="D15:E15"/>
    <mergeCell ref="D10:E10"/>
    <mergeCell ref="D11:E11"/>
    <mergeCell ref="D12:E12"/>
    <mergeCell ref="D13:E13"/>
    <mergeCell ref="D14:E14"/>
    <mergeCell ref="A22:H22"/>
    <mergeCell ref="A2:G2"/>
    <mergeCell ref="D6:E6"/>
    <mergeCell ref="D7:E7"/>
    <mergeCell ref="D8:E8"/>
    <mergeCell ref="D9:E9"/>
    <mergeCell ref="A4:H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topLeftCell="A31" zoomScale="85" zoomScaleNormal="85" workbookViewId="0">
      <selection activeCell="D44" sqref="D44"/>
    </sheetView>
  </sheetViews>
  <sheetFormatPr defaultRowHeight="15.75" x14ac:dyDescent="0.25"/>
  <cols>
    <col min="1" max="1" width="7.625" customWidth="1"/>
    <col min="2" max="2" width="52.125" customWidth="1"/>
    <col min="3" max="3" width="12" customWidth="1"/>
    <col min="4" max="4" width="10.75" style="60" customWidth="1"/>
    <col min="5" max="5" width="46" style="1" customWidth="1"/>
    <col min="6" max="6" width="14.375" style="8" hidden="1" customWidth="1"/>
    <col min="7" max="7" width="21.375" style="8" customWidth="1"/>
    <col min="8" max="8" width="7" customWidth="1"/>
    <col min="9" max="9" width="39" customWidth="1"/>
    <col min="12" max="12" width="27.25" customWidth="1"/>
  </cols>
  <sheetData>
    <row r="2" spans="1:12" ht="25.5" x14ac:dyDescent="0.35">
      <c r="A2" s="298" t="s">
        <v>84</v>
      </c>
      <c r="B2" s="298"/>
      <c r="C2" s="298"/>
      <c r="D2" s="298"/>
      <c r="E2" s="298"/>
      <c r="F2" s="298"/>
      <c r="G2" s="298"/>
    </row>
    <row r="4" spans="1:12" ht="32.25" customHeight="1" x14ac:dyDescent="0.25">
      <c r="A4" s="294" t="s">
        <v>83</v>
      </c>
      <c r="B4" s="294"/>
      <c r="C4" s="294"/>
      <c r="D4" s="294"/>
      <c r="E4" s="294"/>
    </row>
    <row r="5" spans="1:12" x14ac:dyDescent="0.25">
      <c r="A5" s="30" t="s">
        <v>0</v>
      </c>
      <c r="B5" s="30" t="s">
        <v>324</v>
      </c>
      <c r="C5" s="30" t="s">
        <v>325</v>
      </c>
      <c r="D5" s="30" t="s">
        <v>326</v>
      </c>
      <c r="E5" s="187" t="s">
        <v>327</v>
      </c>
      <c r="F5" s="6"/>
      <c r="G5" s="6"/>
    </row>
    <row r="6" spans="1:12" ht="42" customHeight="1" x14ac:dyDescent="0.25">
      <c r="A6" s="152">
        <v>1</v>
      </c>
      <c r="B6" s="65" t="s">
        <v>57</v>
      </c>
      <c r="C6" s="32">
        <v>120000</v>
      </c>
      <c r="D6" s="152">
        <f>50+50+50+40+25+19</f>
        <v>234</v>
      </c>
      <c r="E6" s="25" t="s">
        <v>329</v>
      </c>
      <c r="F6" s="6"/>
      <c r="G6" s="6"/>
    </row>
    <row r="7" spans="1:12" s="6" customFormat="1" ht="42" customHeight="1" x14ac:dyDescent="0.25">
      <c r="A7" s="152">
        <v>2</v>
      </c>
      <c r="B7" s="24" t="s">
        <v>20</v>
      </c>
      <c r="C7" s="32">
        <v>88000</v>
      </c>
      <c r="D7" s="152">
        <f>50+50+50+40+25+35+18</f>
        <v>268</v>
      </c>
      <c r="E7" s="25" t="s">
        <v>331</v>
      </c>
    </row>
    <row r="8" spans="1:12" ht="42" customHeight="1" x14ac:dyDescent="0.25">
      <c r="A8" s="152">
        <v>3</v>
      </c>
      <c r="B8" s="69" t="s">
        <v>38</v>
      </c>
      <c r="C8" s="32">
        <v>86000</v>
      </c>
      <c r="D8" s="152">
        <f>50+50+50+40+45</f>
        <v>235</v>
      </c>
      <c r="E8" s="25" t="s">
        <v>333</v>
      </c>
      <c r="F8" s="6"/>
      <c r="G8" s="6"/>
    </row>
    <row r="9" spans="1:12" ht="42" customHeight="1" x14ac:dyDescent="0.25">
      <c r="A9" s="152">
        <v>4</v>
      </c>
      <c r="B9" s="24" t="s">
        <v>61</v>
      </c>
      <c r="C9" s="32">
        <v>138000</v>
      </c>
      <c r="D9" s="152">
        <f>50+50+50+40+45+19</f>
        <v>254</v>
      </c>
      <c r="E9" s="25" t="s">
        <v>335</v>
      </c>
      <c r="F9" s="6"/>
      <c r="G9" s="6"/>
    </row>
    <row r="10" spans="1:12" ht="42" customHeight="1" x14ac:dyDescent="0.25">
      <c r="A10" s="152">
        <v>5</v>
      </c>
      <c r="B10" s="24" t="s">
        <v>54</v>
      </c>
      <c r="C10" s="32">
        <v>137000</v>
      </c>
      <c r="D10" s="152">
        <f>50+40+45+39+25</f>
        <v>199</v>
      </c>
      <c r="E10" s="25" t="s">
        <v>337</v>
      </c>
      <c r="F10" s="6"/>
      <c r="G10" s="6"/>
    </row>
    <row r="11" spans="1:12" ht="42" customHeight="1" x14ac:dyDescent="0.25">
      <c r="A11" s="152">
        <v>6</v>
      </c>
      <c r="B11" s="24" t="s">
        <v>18</v>
      </c>
      <c r="C11" s="32">
        <v>127000</v>
      </c>
      <c r="D11" s="152">
        <f>50+50+45+45+40+45</f>
        <v>275</v>
      </c>
      <c r="E11" s="25" t="s">
        <v>338</v>
      </c>
      <c r="F11" s="6"/>
      <c r="G11" s="6"/>
      <c r="H11" s="6"/>
      <c r="I11" s="6"/>
      <c r="J11" s="6"/>
      <c r="K11" s="6"/>
      <c r="L11" s="1"/>
    </row>
    <row r="12" spans="1:12" ht="42" customHeight="1" x14ac:dyDescent="0.25">
      <c r="A12" s="152">
        <v>7</v>
      </c>
      <c r="B12" s="24" t="s">
        <v>137</v>
      </c>
      <c r="C12" s="32">
        <v>108000</v>
      </c>
      <c r="D12" s="152">
        <f>50+39+25+19</f>
        <v>133</v>
      </c>
      <c r="E12" s="25" t="s">
        <v>339</v>
      </c>
      <c r="F12" s="6"/>
      <c r="G12" s="6"/>
      <c r="H12" s="6"/>
      <c r="I12" s="6"/>
      <c r="J12" s="6"/>
      <c r="K12" s="6"/>
      <c r="L12" s="1"/>
    </row>
    <row r="13" spans="1:12" ht="42" customHeight="1" x14ac:dyDescent="0.25">
      <c r="A13" s="152">
        <v>8</v>
      </c>
      <c r="B13" s="69" t="s">
        <v>140</v>
      </c>
      <c r="C13" s="32">
        <v>48000</v>
      </c>
      <c r="D13" s="152">
        <v>50</v>
      </c>
      <c r="E13" s="25" t="s">
        <v>340</v>
      </c>
      <c r="F13" s="6"/>
      <c r="G13" s="6"/>
      <c r="H13" s="6"/>
      <c r="I13" s="6"/>
      <c r="J13" s="6"/>
      <c r="K13" s="6"/>
      <c r="L13" s="1"/>
    </row>
    <row r="14" spans="1:12" ht="42" customHeight="1" x14ac:dyDescent="0.25">
      <c r="A14" s="152">
        <v>9</v>
      </c>
      <c r="B14" s="69" t="s">
        <v>149</v>
      </c>
      <c r="C14" s="32">
        <v>85000</v>
      </c>
      <c r="D14" s="152">
        <f>40+45+18</f>
        <v>103</v>
      </c>
      <c r="E14" s="25" t="s">
        <v>341</v>
      </c>
      <c r="F14" s="6"/>
      <c r="G14" s="6"/>
      <c r="H14" s="6"/>
      <c r="I14" s="6"/>
      <c r="J14" s="6"/>
      <c r="K14" s="6"/>
      <c r="L14" s="1"/>
    </row>
    <row r="15" spans="1:12" ht="42" customHeight="1" x14ac:dyDescent="0.25">
      <c r="A15" s="152">
        <v>10</v>
      </c>
      <c r="B15" s="69" t="s">
        <v>151</v>
      </c>
      <c r="C15" s="32">
        <v>81000</v>
      </c>
      <c r="D15" s="152">
        <f>40+45+18</f>
        <v>103</v>
      </c>
      <c r="E15" s="25" t="s">
        <v>341</v>
      </c>
      <c r="F15" s="6"/>
      <c r="G15" s="6"/>
      <c r="H15" s="6"/>
      <c r="I15" s="6"/>
      <c r="J15" s="6"/>
      <c r="K15" s="6"/>
      <c r="L15" s="1"/>
    </row>
    <row r="16" spans="1:12" ht="42" customHeight="1" x14ac:dyDescent="0.25">
      <c r="A16" s="152">
        <v>11</v>
      </c>
      <c r="B16" s="189" t="s">
        <v>155</v>
      </c>
      <c r="C16" s="32">
        <v>117000</v>
      </c>
      <c r="D16" s="152">
        <f>19+50+45+45+40+45+50+50+50+40</f>
        <v>434</v>
      </c>
      <c r="E16" s="25" t="s">
        <v>342</v>
      </c>
      <c r="F16" s="6"/>
      <c r="G16" s="6"/>
      <c r="H16" s="6"/>
      <c r="I16" s="6"/>
      <c r="J16" s="6"/>
      <c r="K16" s="6"/>
      <c r="L16" s="1"/>
    </row>
    <row r="17" spans="1:12" ht="42" customHeight="1" x14ac:dyDescent="0.25">
      <c r="A17" s="152">
        <v>12</v>
      </c>
      <c r="B17" s="189" t="s">
        <v>21</v>
      </c>
      <c r="C17" s="32">
        <v>91000</v>
      </c>
      <c r="D17" s="152">
        <f>19+50+45+45+40+45+50+50+50+40</f>
        <v>434</v>
      </c>
      <c r="E17" s="25" t="s">
        <v>342</v>
      </c>
      <c r="F17" s="6"/>
      <c r="G17" s="6"/>
      <c r="H17" s="6"/>
      <c r="I17" s="6"/>
      <c r="J17" s="6"/>
      <c r="K17" s="6"/>
      <c r="L17" s="1"/>
    </row>
    <row r="18" spans="1:12" ht="42" customHeight="1" x14ac:dyDescent="0.25">
      <c r="A18" s="152">
        <v>13</v>
      </c>
      <c r="B18" s="24" t="s">
        <v>27</v>
      </c>
      <c r="C18" s="32">
        <v>96000</v>
      </c>
      <c r="D18" s="152">
        <f>50+42+45+40+45+17</f>
        <v>239</v>
      </c>
      <c r="E18" s="25" t="s">
        <v>343</v>
      </c>
      <c r="F18" s="6"/>
      <c r="G18" s="6"/>
      <c r="H18" s="6"/>
      <c r="I18" s="6"/>
      <c r="J18" s="6"/>
      <c r="K18" s="6"/>
      <c r="L18" s="1"/>
    </row>
    <row r="19" spans="1:12" ht="42" customHeight="1" x14ac:dyDescent="0.25">
      <c r="A19" s="152">
        <v>14</v>
      </c>
      <c r="B19" s="24" t="s">
        <v>193</v>
      </c>
      <c r="C19" s="32">
        <v>111000</v>
      </c>
      <c r="D19" s="152">
        <f>50+42+45+40+45</f>
        <v>222</v>
      </c>
      <c r="E19" s="25" t="s">
        <v>344</v>
      </c>
      <c r="F19" s="6"/>
      <c r="G19" s="6"/>
      <c r="H19" s="6"/>
      <c r="I19" s="6"/>
      <c r="J19" s="6"/>
      <c r="K19" s="6"/>
      <c r="L19" s="1"/>
    </row>
    <row r="20" spans="1:12" ht="42" customHeight="1" x14ac:dyDescent="0.25">
      <c r="A20" s="152">
        <v>15</v>
      </c>
      <c r="B20" s="24" t="s">
        <v>197</v>
      </c>
      <c r="C20" s="32">
        <v>116000</v>
      </c>
      <c r="D20" s="152">
        <f>50+42+45+40+45</f>
        <v>222</v>
      </c>
      <c r="E20" s="25" t="s">
        <v>345</v>
      </c>
      <c r="F20" s="6"/>
      <c r="G20" s="6"/>
      <c r="H20" s="6"/>
      <c r="I20" s="6"/>
      <c r="J20" s="6"/>
      <c r="K20" s="6"/>
      <c r="L20" s="1"/>
    </row>
    <row r="21" spans="1:12" s="6" customFormat="1" ht="42" customHeight="1" x14ac:dyDescent="0.25">
      <c r="A21" s="152">
        <v>16</v>
      </c>
      <c r="B21" s="24" t="s">
        <v>204</v>
      </c>
      <c r="C21" s="32">
        <v>100000</v>
      </c>
      <c r="D21" s="152">
        <f>45+45+50+35+18</f>
        <v>193</v>
      </c>
      <c r="E21" s="25" t="s">
        <v>346</v>
      </c>
      <c r="L21" s="1"/>
    </row>
    <row r="22" spans="1:12" ht="42" customHeight="1" x14ac:dyDescent="0.25">
      <c r="A22" s="152">
        <v>17</v>
      </c>
      <c r="B22" s="24" t="s">
        <v>208</v>
      </c>
      <c r="C22" s="32">
        <v>78000</v>
      </c>
      <c r="D22" s="152">
        <f t="shared" ref="D22:D23" si="0">45+45+50+35+18</f>
        <v>193</v>
      </c>
      <c r="E22" s="25" t="s">
        <v>346</v>
      </c>
      <c r="F22" s="6"/>
      <c r="G22" s="6"/>
      <c r="H22" s="6"/>
      <c r="I22" s="6"/>
      <c r="J22" s="6"/>
      <c r="K22" s="6"/>
      <c r="L22" s="1"/>
    </row>
    <row r="23" spans="1:12" ht="42" customHeight="1" x14ac:dyDescent="0.25">
      <c r="A23" s="152">
        <v>18</v>
      </c>
      <c r="B23" s="24" t="s">
        <v>209</v>
      </c>
      <c r="C23" s="32">
        <v>76000</v>
      </c>
      <c r="D23" s="152">
        <f t="shared" si="0"/>
        <v>193</v>
      </c>
      <c r="E23" s="25" t="s">
        <v>346</v>
      </c>
      <c r="F23" s="6"/>
      <c r="G23" s="6"/>
      <c r="H23" s="6"/>
      <c r="I23" s="6"/>
      <c r="J23" s="6"/>
      <c r="K23" s="6"/>
      <c r="L23" s="1"/>
    </row>
    <row r="24" spans="1:12" ht="42" customHeight="1" x14ac:dyDescent="0.25">
      <c r="A24" s="152"/>
      <c r="B24" s="24" t="s">
        <v>347</v>
      </c>
      <c r="C24" s="32">
        <v>111000</v>
      </c>
      <c r="D24" s="152">
        <f>45+12+17+45+50+35+18</f>
        <v>222</v>
      </c>
      <c r="E24" s="25" t="s">
        <v>348</v>
      </c>
      <c r="F24" s="6"/>
      <c r="G24" s="6"/>
      <c r="H24" s="6"/>
      <c r="I24" s="6"/>
      <c r="J24" s="6"/>
      <c r="K24" s="6"/>
      <c r="L24" s="1"/>
    </row>
    <row r="25" spans="1:12" ht="42" customHeight="1" x14ac:dyDescent="0.25">
      <c r="A25" s="152">
        <v>19</v>
      </c>
      <c r="B25" s="24" t="s">
        <v>213</v>
      </c>
      <c r="C25" s="32">
        <v>92000</v>
      </c>
      <c r="D25" s="152">
        <f>45+17+45+50+35+18</f>
        <v>210</v>
      </c>
      <c r="E25" s="25" t="s">
        <v>349</v>
      </c>
      <c r="F25" s="6"/>
      <c r="G25" s="6"/>
      <c r="H25" s="6"/>
      <c r="I25" s="6"/>
      <c r="J25" s="6"/>
      <c r="K25" s="6"/>
      <c r="L25" s="1"/>
    </row>
    <row r="26" spans="1:12" ht="42" customHeight="1" x14ac:dyDescent="0.25">
      <c r="A26" s="152">
        <v>22</v>
      </c>
      <c r="B26" s="69" t="s">
        <v>23</v>
      </c>
      <c r="C26" s="32">
        <v>99000</v>
      </c>
      <c r="D26" s="152">
        <f>17+50+40</f>
        <v>107</v>
      </c>
      <c r="E26" s="25" t="s">
        <v>350</v>
      </c>
      <c r="F26" s="6"/>
      <c r="G26" s="6"/>
      <c r="H26" s="6"/>
      <c r="I26" s="6"/>
      <c r="J26" s="6"/>
      <c r="K26" s="6"/>
      <c r="L26" s="1"/>
    </row>
    <row r="27" spans="1:12" ht="42" customHeight="1" x14ac:dyDescent="0.25">
      <c r="A27" s="152">
        <v>23</v>
      </c>
      <c r="B27" s="69" t="s">
        <v>24</v>
      </c>
      <c r="C27" s="32">
        <v>89000</v>
      </c>
      <c r="D27" s="152">
        <f>17+50+40</f>
        <v>107</v>
      </c>
      <c r="E27" s="25" t="s">
        <v>351</v>
      </c>
      <c r="F27" s="6"/>
      <c r="G27" s="6"/>
      <c r="H27" s="6"/>
      <c r="I27" s="6"/>
      <c r="J27" s="6"/>
      <c r="K27" s="6"/>
      <c r="L27" s="1"/>
    </row>
    <row r="28" spans="1:12" ht="42" customHeight="1" x14ac:dyDescent="0.25">
      <c r="A28" s="152">
        <v>24</v>
      </c>
      <c r="B28" s="24" t="s">
        <v>232</v>
      </c>
      <c r="C28" s="32">
        <v>96000</v>
      </c>
      <c r="D28" s="152">
        <f>45+50+14</f>
        <v>109</v>
      </c>
      <c r="E28" s="25" t="s">
        <v>352</v>
      </c>
      <c r="F28" s="6"/>
      <c r="G28" s="6"/>
      <c r="H28" s="6"/>
      <c r="I28" s="6"/>
      <c r="J28" s="6"/>
      <c r="K28" s="6"/>
      <c r="L28" s="1"/>
    </row>
    <row r="29" spans="1:12" ht="42" customHeight="1" x14ac:dyDescent="0.25">
      <c r="A29" s="152">
        <v>25</v>
      </c>
      <c r="B29" s="69" t="s">
        <v>235</v>
      </c>
      <c r="C29" s="32">
        <v>39000</v>
      </c>
      <c r="D29" s="152">
        <f>45+50</f>
        <v>95</v>
      </c>
      <c r="E29" s="25" t="s">
        <v>353</v>
      </c>
      <c r="F29" s="6"/>
      <c r="G29" s="6"/>
      <c r="H29" s="6"/>
      <c r="I29" s="6"/>
      <c r="J29" s="6"/>
      <c r="K29" s="6"/>
      <c r="L29" s="1"/>
    </row>
    <row r="30" spans="1:12" ht="42" customHeight="1" x14ac:dyDescent="0.25">
      <c r="A30" s="152">
        <v>26</v>
      </c>
      <c r="B30" s="190" t="s">
        <v>260</v>
      </c>
      <c r="C30" s="32">
        <v>61000</v>
      </c>
      <c r="D30" s="152">
        <f>50+30</f>
        <v>80</v>
      </c>
      <c r="E30" s="25" t="s">
        <v>354</v>
      </c>
      <c r="F30" s="6"/>
      <c r="G30" s="6"/>
      <c r="H30" s="6"/>
      <c r="I30" s="6"/>
      <c r="J30" s="6"/>
      <c r="K30" s="6"/>
      <c r="L30" s="1"/>
    </row>
    <row r="31" spans="1:12" ht="42" customHeight="1" x14ac:dyDescent="0.25">
      <c r="A31" s="152">
        <v>27</v>
      </c>
      <c r="B31" s="69" t="s">
        <v>264</v>
      </c>
      <c r="C31" s="32">
        <v>92000</v>
      </c>
      <c r="D31" s="152">
        <f>50+50+50+35+40+13+14+50+50+30+15</f>
        <v>397</v>
      </c>
      <c r="E31" s="25" t="s">
        <v>355</v>
      </c>
      <c r="F31" s="6"/>
      <c r="G31" s="6"/>
      <c r="H31" s="6"/>
      <c r="I31" s="6"/>
      <c r="J31" s="6"/>
      <c r="K31" s="6"/>
      <c r="L31" s="1"/>
    </row>
    <row r="32" spans="1:12" ht="42" customHeight="1" x14ac:dyDescent="0.25">
      <c r="A32" s="152">
        <v>28</v>
      </c>
      <c r="B32" s="69" t="s">
        <v>265</v>
      </c>
      <c r="C32" s="32">
        <v>134000</v>
      </c>
      <c r="D32" s="152">
        <f t="shared" ref="D32:D33" si="1">50+50+50+35+40+13+14+50+50+30+15</f>
        <v>397</v>
      </c>
      <c r="E32" s="25" t="s">
        <v>355</v>
      </c>
      <c r="F32" s="6"/>
      <c r="G32" s="6"/>
      <c r="H32" s="6"/>
      <c r="I32" s="6"/>
      <c r="J32" s="6"/>
      <c r="K32" s="6"/>
      <c r="L32" s="1"/>
    </row>
    <row r="33" spans="1:12" ht="42" customHeight="1" x14ac:dyDescent="0.25">
      <c r="A33" s="152">
        <v>29</v>
      </c>
      <c r="B33" s="69" t="s">
        <v>267</v>
      </c>
      <c r="C33" s="32">
        <v>114000</v>
      </c>
      <c r="D33" s="152">
        <f t="shared" si="1"/>
        <v>397</v>
      </c>
      <c r="E33" s="25" t="s">
        <v>355</v>
      </c>
      <c r="F33" s="6"/>
      <c r="G33" s="6"/>
      <c r="H33" s="6"/>
      <c r="I33" s="6"/>
      <c r="J33" s="6"/>
      <c r="K33" s="6"/>
      <c r="L33" s="1"/>
    </row>
    <row r="34" spans="1:12" s="6" customFormat="1" ht="39.75" customHeight="1" x14ac:dyDescent="0.25">
      <c r="A34" s="152">
        <v>30</v>
      </c>
      <c r="B34" s="69" t="s">
        <v>274</v>
      </c>
      <c r="C34" s="32">
        <v>94000</v>
      </c>
      <c r="D34" s="152">
        <f>35+30+15</f>
        <v>80</v>
      </c>
      <c r="E34" s="25" t="s">
        <v>332</v>
      </c>
      <c r="L34" s="1"/>
    </row>
    <row r="35" spans="1:12" s="6" customFormat="1" ht="35.25" customHeight="1" x14ac:dyDescent="0.25">
      <c r="A35" s="152">
        <v>31</v>
      </c>
      <c r="B35" s="24" t="s">
        <v>31</v>
      </c>
      <c r="C35" s="32">
        <v>62000</v>
      </c>
      <c r="D35" s="152">
        <f>50+50+50+35+40+13+30+15</f>
        <v>283</v>
      </c>
      <c r="E35" s="25" t="s">
        <v>356</v>
      </c>
      <c r="L35" s="1"/>
    </row>
    <row r="36" spans="1:12" s="6" customFormat="1" ht="35.25" customHeight="1" x14ac:dyDescent="0.25">
      <c r="A36" s="152">
        <v>32</v>
      </c>
      <c r="B36" s="24" t="s">
        <v>104</v>
      </c>
      <c r="C36" s="32">
        <v>212000</v>
      </c>
      <c r="D36" s="152">
        <f>50+50+45+45+40+45</f>
        <v>275</v>
      </c>
      <c r="E36" s="25" t="s">
        <v>357</v>
      </c>
      <c r="L36" s="1"/>
    </row>
    <row r="37" spans="1:12" s="6" customFormat="1" ht="35.25" customHeight="1" x14ac:dyDescent="0.25">
      <c r="A37" s="31">
        <v>33</v>
      </c>
      <c r="B37" s="16" t="s">
        <v>358</v>
      </c>
      <c r="C37" s="17">
        <v>139000</v>
      </c>
      <c r="D37" s="141">
        <v>50</v>
      </c>
      <c r="E37" s="25" t="s">
        <v>359</v>
      </c>
      <c r="L37" s="1"/>
    </row>
    <row r="38" spans="1:12" ht="35.25" customHeight="1" x14ac:dyDescent="0.25">
      <c r="A38" s="31">
        <v>34</v>
      </c>
      <c r="B38" s="16" t="s">
        <v>240</v>
      </c>
      <c r="C38" s="17">
        <v>146000</v>
      </c>
      <c r="D38" s="141">
        <f>50+45+45+40+45</f>
        <v>225</v>
      </c>
      <c r="E38" s="62" t="s">
        <v>344</v>
      </c>
      <c r="F38" s="6"/>
      <c r="G38" s="6"/>
      <c r="H38" s="6"/>
      <c r="I38" s="6"/>
      <c r="J38" s="6"/>
      <c r="K38" s="6"/>
      <c r="L38" s="1"/>
    </row>
    <row r="39" spans="1:12" ht="35.25" customHeight="1" x14ac:dyDescent="0.25">
      <c r="A39" s="139">
        <v>35</v>
      </c>
      <c r="B39" s="61" t="s">
        <v>360</v>
      </c>
      <c r="C39" s="27">
        <v>122000</v>
      </c>
      <c r="D39" s="140">
        <f>50+50</f>
        <v>100</v>
      </c>
      <c r="E39" s="74" t="s">
        <v>361</v>
      </c>
      <c r="F39" s="6"/>
      <c r="G39" s="6"/>
      <c r="H39" s="6"/>
      <c r="I39" s="6"/>
      <c r="J39" s="6"/>
      <c r="K39" s="6"/>
      <c r="L39" s="1"/>
    </row>
    <row r="40" spans="1:12" s="6" customFormat="1" x14ac:dyDescent="0.25">
      <c r="A40" s="192"/>
      <c r="B40" s="193"/>
      <c r="C40" s="194"/>
      <c r="D40" s="192"/>
      <c r="E40" s="22"/>
      <c r="L40" s="1"/>
    </row>
    <row r="41" spans="1:12" s="6" customFormat="1" ht="20.25" x14ac:dyDescent="0.25">
      <c r="A41" s="299" t="s">
        <v>367</v>
      </c>
      <c r="B41" s="299"/>
      <c r="C41" s="299"/>
      <c r="D41" s="299"/>
      <c r="E41" s="299"/>
      <c r="L41" s="1"/>
    </row>
    <row r="42" spans="1:12" s="6" customFormat="1" x14ac:dyDescent="0.25">
      <c r="A42" s="192"/>
      <c r="B42" s="193"/>
      <c r="C42" s="194"/>
      <c r="D42" s="192"/>
      <c r="E42" s="22"/>
      <c r="L42" s="1"/>
    </row>
    <row r="43" spans="1:12" ht="25.5" customHeight="1" x14ac:dyDescent="0.25">
      <c r="A43" s="155" t="s">
        <v>0</v>
      </c>
      <c r="B43" s="155" t="s">
        <v>324</v>
      </c>
      <c r="C43" s="155" t="s">
        <v>325</v>
      </c>
      <c r="D43" s="155" t="s">
        <v>326</v>
      </c>
      <c r="E43" s="191" t="s">
        <v>327</v>
      </c>
    </row>
    <row r="44" spans="1:12" ht="25.5" customHeight="1" x14ac:dyDescent="0.25">
      <c r="A44" s="7">
        <v>1</v>
      </c>
      <c r="B44" s="77" t="s">
        <v>211</v>
      </c>
      <c r="C44" s="132">
        <v>90000</v>
      </c>
      <c r="D44" s="135">
        <f>45+45+50+35+18</f>
        <v>193</v>
      </c>
      <c r="E44" s="186" t="s">
        <v>330</v>
      </c>
    </row>
    <row r="45" spans="1:12" ht="25.5" customHeight="1" x14ac:dyDescent="0.25">
      <c r="A45" s="7">
        <v>2</v>
      </c>
      <c r="B45" s="77" t="s">
        <v>26</v>
      </c>
      <c r="C45" s="132">
        <v>60000</v>
      </c>
      <c r="D45" s="135">
        <f>35+35+15</f>
        <v>85</v>
      </c>
      <c r="E45" s="186" t="s">
        <v>332</v>
      </c>
    </row>
    <row r="46" spans="1:12" ht="25.5" customHeight="1" x14ac:dyDescent="0.25">
      <c r="A46" s="7">
        <v>3</v>
      </c>
      <c r="B46" s="171" t="s">
        <v>259</v>
      </c>
      <c r="C46" s="132">
        <v>61000</v>
      </c>
      <c r="D46" s="135">
        <f>50+50+35+38+13+18+30+15+100</f>
        <v>349</v>
      </c>
      <c r="E46" s="186" t="s">
        <v>334</v>
      </c>
    </row>
    <row r="47" spans="1:12" ht="25.5" customHeight="1" x14ac:dyDescent="0.25">
      <c r="A47" s="7">
        <v>4</v>
      </c>
      <c r="B47" s="142" t="s">
        <v>262</v>
      </c>
      <c r="C47" s="132">
        <v>63000</v>
      </c>
      <c r="D47" s="135">
        <f>50+50+40+13+15</f>
        <v>168</v>
      </c>
      <c r="E47" s="186" t="s">
        <v>336</v>
      </c>
    </row>
    <row r="48" spans="1:12" ht="25.5" customHeight="1" x14ac:dyDescent="0.25">
      <c r="A48" s="7">
        <v>5</v>
      </c>
      <c r="B48" s="188" t="s">
        <v>97</v>
      </c>
      <c r="C48" s="132">
        <v>100000</v>
      </c>
      <c r="D48" s="135">
        <f>50+50+25+35</f>
        <v>160</v>
      </c>
      <c r="E48" s="186" t="s">
        <v>328</v>
      </c>
    </row>
  </sheetData>
  <mergeCells count="3">
    <mergeCell ref="A2:G2"/>
    <mergeCell ref="A4:E4"/>
    <mergeCell ref="A41:E41"/>
  </mergeCells>
  <pageMargins left="0.7" right="0.7" top="0.75" bottom="0.75" header="0.3" footer="0.3"/>
  <pageSetup paperSize="124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K45</vt:lpstr>
      <vt:lpstr>K46</vt:lpstr>
      <vt:lpstr>K47</vt:lpstr>
      <vt:lpstr>K48</vt:lpstr>
      <vt:lpstr>K49</vt:lpstr>
      <vt:lpstr>Tổng hợp Đại Trà</vt:lpstr>
      <vt:lpstr>Tổng hợp CLC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Administrator_PC</dc:creator>
  <cp:lastModifiedBy>Administrator_PC</cp:lastModifiedBy>
  <cp:lastPrinted>2023-09-06T07:21:46Z</cp:lastPrinted>
  <dcterms:created xsi:type="dcterms:W3CDTF">2023-06-13T07:30:57Z</dcterms:created>
  <dcterms:modified xsi:type="dcterms:W3CDTF">2025-02-20T08:59:22Z</dcterms:modified>
</cp:coreProperties>
</file>